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nnery/Documents/ FACING REALITY/ ONLINE MATERIAL/DOWNLOADABLE FILES/"/>
    </mc:Choice>
  </mc:AlternateContent>
  <xr:revisionPtr revIDLastSave="0" documentId="8_{2A9BC38B-33CA-8040-B6C7-D6377D907DB7}" xr6:coauthVersionLast="47" xr6:coauthVersionMax="47" xr10:uidLastSave="{00000000-0000-0000-0000-000000000000}"/>
  <bookViews>
    <workbookView xWindow="15520" yWindow="5560" windowWidth="32340" windowHeight="19020" xr2:uid="{FBD454DB-DBAF-4441-B8B7-5EB6E06D3478}"/>
  </bookViews>
  <sheets>
    <sheet name="Inventory of g-loaded Studies" sheetId="4" r:id="rId1"/>
    <sheet name="Inventory of M&amp;R Studies" sheetId="3" r:id="rId2"/>
    <sheet name="Detailed NAEP Data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4" l="1"/>
  <c r="W42" i="4"/>
  <c r="V42" i="4"/>
  <c r="W41" i="4"/>
  <c r="V41" i="4"/>
  <c r="V38" i="4"/>
  <c r="V37" i="4"/>
  <c r="V36" i="4"/>
  <c r="W35" i="4"/>
  <c r="V35" i="4"/>
  <c r="W34" i="4"/>
  <c r="V34" i="4"/>
  <c r="W33" i="4"/>
  <c r="V33" i="4"/>
  <c r="W32" i="4"/>
  <c r="V32" i="4"/>
  <c r="X31" i="4"/>
  <c r="W31" i="4"/>
  <c r="V31" i="4"/>
  <c r="X30" i="4"/>
  <c r="W30" i="4"/>
  <c r="V30" i="4"/>
  <c r="X29" i="4"/>
  <c r="W29" i="4"/>
  <c r="V29" i="4"/>
  <c r="V28" i="4"/>
  <c r="X27" i="4"/>
  <c r="W27" i="4"/>
  <c r="V27" i="4"/>
  <c r="V26" i="4"/>
  <c r="V25" i="4"/>
  <c r="V24" i="4"/>
  <c r="V23" i="4"/>
  <c r="V22" i="4"/>
  <c r="V21" i="4"/>
  <c r="V20" i="4"/>
  <c r="V19" i="4"/>
  <c r="W18" i="4"/>
  <c r="V18" i="4"/>
  <c r="W17" i="4"/>
  <c r="V17" i="4"/>
  <c r="W16" i="4"/>
  <c r="V16" i="4"/>
  <c r="W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AI40" i="3" l="1"/>
  <c r="AH40" i="3"/>
  <c r="AG40" i="3"/>
  <c r="U40" i="3"/>
  <c r="AL40" i="3" s="1"/>
  <c r="T40" i="3"/>
  <c r="S40" i="3"/>
  <c r="AI39" i="3"/>
  <c r="AH39" i="3"/>
  <c r="AG39" i="3"/>
  <c r="U39" i="3"/>
  <c r="T39" i="3"/>
  <c r="S39" i="3"/>
  <c r="AI38" i="3"/>
  <c r="AH38" i="3"/>
  <c r="AG38" i="3"/>
  <c r="U38" i="3"/>
  <c r="T38" i="3"/>
  <c r="S38" i="3"/>
  <c r="AI37" i="3"/>
  <c r="AH37" i="3"/>
  <c r="AG37" i="3"/>
  <c r="U37" i="3"/>
  <c r="T37" i="3"/>
  <c r="S37" i="3"/>
  <c r="AI36" i="3"/>
  <c r="AH36" i="3"/>
  <c r="AG36" i="3"/>
  <c r="U36" i="3"/>
  <c r="T36" i="3"/>
  <c r="S36" i="3"/>
  <c r="AH11" i="3"/>
  <c r="AG11" i="3"/>
  <c r="T11" i="3"/>
  <c r="S11" i="3"/>
  <c r="AH6" i="3"/>
  <c r="AG6" i="3"/>
  <c r="T6" i="3"/>
  <c r="S6" i="3"/>
  <c r="AH7" i="3"/>
  <c r="AG7" i="3"/>
  <c r="T7" i="3"/>
  <c r="S7" i="3"/>
  <c r="AH8" i="3"/>
  <c r="AG8" i="3"/>
  <c r="T8" i="3"/>
  <c r="S8" i="3"/>
  <c r="AH9" i="3"/>
  <c r="AG9" i="3"/>
  <c r="T9" i="3"/>
  <c r="S9" i="3"/>
  <c r="AH10" i="3"/>
  <c r="AG10" i="3"/>
  <c r="T10" i="3"/>
  <c r="S10" i="3"/>
  <c r="AI51" i="3"/>
  <c r="AH51" i="3"/>
  <c r="AG51" i="3"/>
  <c r="U51" i="3"/>
  <c r="T51" i="3"/>
  <c r="S51" i="3"/>
  <c r="AI57" i="3"/>
  <c r="AH57" i="3"/>
  <c r="AG57" i="3"/>
  <c r="U57" i="3"/>
  <c r="T57" i="3"/>
  <c r="S57" i="3"/>
  <c r="AI50" i="3"/>
  <c r="AH50" i="3"/>
  <c r="AG50" i="3"/>
  <c r="U50" i="3"/>
  <c r="T50" i="3"/>
  <c r="S50" i="3"/>
  <c r="AI49" i="3"/>
  <c r="AH49" i="3"/>
  <c r="AG49" i="3"/>
  <c r="U49" i="3"/>
  <c r="T49" i="3"/>
  <c r="S49" i="3"/>
  <c r="AI56" i="3"/>
  <c r="AH56" i="3"/>
  <c r="AG56" i="3"/>
  <c r="U56" i="3"/>
  <c r="T56" i="3"/>
  <c r="S56" i="3"/>
  <c r="AI48" i="3"/>
  <c r="AH48" i="3"/>
  <c r="AG48" i="3"/>
  <c r="U48" i="3"/>
  <c r="T48" i="3"/>
  <c r="S48" i="3"/>
  <c r="AI55" i="3"/>
  <c r="AH55" i="3"/>
  <c r="AG55" i="3"/>
  <c r="U55" i="3"/>
  <c r="T55" i="3"/>
  <c r="S55" i="3"/>
  <c r="AI47" i="3"/>
  <c r="AH47" i="3"/>
  <c r="AG47" i="3"/>
  <c r="U47" i="3"/>
  <c r="T47" i="3"/>
  <c r="S47" i="3"/>
  <c r="AI46" i="3"/>
  <c r="AH46" i="3"/>
  <c r="AG46" i="3"/>
  <c r="U46" i="3"/>
  <c r="T46" i="3"/>
  <c r="S46" i="3"/>
  <c r="AI54" i="3"/>
  <c r="AH54" i="3"/>
  <c r="AG54" i="3"/>
  <c r="U54" i="3"/>
  <c r="T54" i="3"/>
  <c r="S54" i="3"/>
  <c r="AI45" i="3"/>
  <c r="AH45" i="3"/>
  <c r="AG45" i="3"/>
  <c r="U45" i="3"/>
  <c r="T45" i="3"/>
  <c r="S45" i="3"/>
  <c r="AI44" i="3"/>
  <c r="AH44" i="3"/>
  <c r="AG44" i="3"/>
  <c r="U44" i="3"/>
  <c r="T44" i="3"/>
  <c r="S44" i="3"/>
  <c r="AI53" i="3"/>
  <c r="AH53" i="3"/>
  <c r="AG53" i="3"/>
  <c r="U53" i="3"/>
  <c r="T53" i="3"/>
  <c r="S53" i="3"/>
  <c r="AI43" i="3"/>
  <c r="AH43" i="3"/>
  <c r="AG43" i="3"/>
  <c r="U43" i="3"/>
  <c r="T43" i="3"/>
  <c r="S43" i="3"/>
  <c r="AI42" i="3"/>
  <c r="AH42" i="3"/>
  <c r="AG42" i="3"/>
  <c r="U42" i="3"/>
  <c r="T42" i="3"/>
  <c r="S42" i="3"/>
  <c r="AI52" i="3"/>
  <c r="AH52" i="3"/>
  <c r="AG52" i="3"/>
  <c r="U52" i="3"/>
  <c r="T52" i="3"/>
  <c r="S52" i="3"/>
  <c r="AI41" i="3"/>
  <c r="AH41" i="3"/>
  <c r="AG41" i="3"/>
  <c r="U41" i="3"/>
  <c r="T41" i="3"/>
  <c r="S41" i="3"/>
  <c r="AI23" i="3"/>
  <c r="AH23" i="3"/>
  <c r="AG23" i="3"/>
  <c r="U23" i="3"/>
  <c r="T23" i="3"/>
  <c r="S23" i="3"/>
  <c r="AI35" i="3"/>
  <c r="AH35" i="3"/>
  <c r="AG35" i="3"/>
  <c r="U35" i="3"/>
  <c r="T35" i="3"/>
  <c r="S35" i="3"/>
  <c r="AI22" i="3"/>
  <c r="AH22" i="3"/>
  <c r="AG22" i="3"/>
  <c r="U22" i="3"/>
  <c r="T22" i="3"/>
  <c r="S22" i="3"/>
  <c r="AI34" i="3"/>
  <c r="AH34" i="3"/>
  <c r="AG34" i="3"/>
  <c r="U34" i="3"/>
  <c r="T34" i="3"/>
  <c r="S34" i="3"/>
  <c r="AI21" i="3"/>
  <c r="AH21" i="3"/>
  <c r="AG21" i="3"/>
  <c r="U21" i="3"/>
  <c r="T21" i="3"/>
  <c r="S21" i="3"/>
  <c r="AI33" i="3"/>
  <c r="AH33" i="3"/>
  <c r="AG33" i="3"/>
  <c r="U33" i="3"/>
  <c r="T33" i="3"/>
  <c r="S33" i="3"/>
  <c r="AG20" i="3"/>
  <c r="S20" i="3"/>
  <c r="AG32" i="3"/>
  <c r="U32" i="3"/>
  <c r="T32" i="3"/>
  <c r="AK32" i="3" s="1"/>
  <c r="S32" i="3"/>
  <c r="AI19" i="3"/>
  <c r="AH19" i="3"/>
  <c r="AG19" i="3"/>
  <c r="U19" i="3"/>
  <c r="T19" i="3"/>
  <c r="S19" i="3"/>
  <c r="AI31" i="3"/>
  <c r="AH31" i="3"/>
  <c r="AG31" i="3"/>
  <c r="U31" i="3"/>
  <c r="T31" i="3"/>
  <c r="S31" i="3"/>
  <c r="AI18" i="3"/>
  <c r="AH18" i="3"/>
  <c r="AG18" i="3"/>
  <c r="U18" i="3"/>
  <c r="T18" i="3"/>
  <c r="S18" i="3"/>
  <c r="AI30" i="3"/>
  <c r="AH30" i="3"/>
  <c r="AG30" i="3"/>
  <c r="U30" i="3"/>
  <c r="T30" i="3"/>
  <c r="S30" i="3"/>
  <c r="AI17" i="3"/>
  <c r="AH17" i="3"/>
  <c r="AG17" i="3"/>
  <c r="U17" i="3"/>
  <c r="T17" i="3"/>
  <c r="S17" i="3"/>
  <c r="AI29" i="3"/>
  <c r="AH29" i="3"/>
  <c r="AG29" i="3"/>
  <c r="U29" i="3"/>
  <c r="T29" i="3"/>
  <c r="S29" i="3"/>
  <c r="AI16" i="3"/>
  <c r="AH16" i="3"/>
  <c r="AG16" i="3"/>
  <c r="U16" i="3"/>
  <c r="T16" i="3"/>
  <c r="S16" i="3"/>
  <c r="AI28" i="3"/>
  <c r="AH28" i="3"/>
  <c r="AG28" i="3"/>
  <c r="U28" i="3"/>
  <c r="T28" i="3"/>
  <c r="S28" i="3"/>
  <c r="AI15" i="3"/>
  <c r="AH15" i="3"/>
  <c r="AG15" i="3"/>
  <c r="U15" i="3"/>
  <c r="T15" i="3"/>
  <c r="S15" i="3"/>
  <c r="AI27" i="3"/>
  <c r="AH27" i="3"/>
  <c r="AG27" i="3"/>
  <c r="U27" i="3"/>
  <c r="T27" i="3"/>
  <c r="S27" i="3"/>
  <c r="AI14" i="3"/>
  <c r="AH14" i="3"/>
  <c r="AG14" i="3"/>
  <c r="U14" i="3"/>
  <c r="T14" i="3"/>
  <c r="S14" i="3"/>
  <c r="AI26" i="3"/>
  <c r="AH26" i="3"/>
  <c r="AG26" i="3"/>
  <c r="U26" i="3"/>
  <c r="T26" i="3"/>
  <c r="S26" i="3"/>
  <c r="AI13" i="3"/>
  <c r="AH13" i="3"/>
  <c r="AG13" i="3"/>
  <c r="U13" i="3"/>
  <c r="T13" i="3"/>
  <c r="S13" i="3"/>
  <c r="AI25" i="3"/>
  <c r="AH25" i="3"/>
  <c r="AG25" i="3"/>
  <c r="U25" i="3"/>
  <c r="T25" i="3"/>
  <c r="S25" i="3"/>
  <c r="AI12" i="3"/>
  <c r="AH12" i="3"/>
  <c r="AG12" i="3"/>
  <c r="U12" i="3"/>
  <c r="T12" i="3"/>
  <c r="S12" i="3"/>
  <c r="AI24" i="3"/>
  <c r="AH24" i="3"/>
  <c r="AG24" i="3"/>
  <c r="U24" i="3"/>
  <c r="T24" i="3"/>
  <c r="S24" i="3"/>
  <c r="AK51" i="3" l="1"/>
  <c r="AK39" i="3"/>
  <c r="AJ57" i="3"/>
  <c r="AJ6" i="3"/>
  <c r="AJ38" i="3"/>
  <c r="AL24" i="3"/>
  <c r="AL30" i="3"/>
  <c r="AJ31" i="3"/>
  <c r="AK33" i="3"/>
  <c r="AK34" i="3"/>
  <c r="AJ53" i="3"/>
  <c r="AJ46" i="3"/>
  <c r="AK47" i="3"/>
  <c r="AK56" i="3"/>
  <c r="AL51" i="3"/>
  <c r="AK29" i="3"/>
  <c r="AJ50" i="3"/>
  <c r="AL57" i="3"/>
  <c r="AK44" i="3"/>
  <c r="AL55" i="3"/>
  <c r="AL17" i="3"/>
  <c r="AJ20" i="3"/>
  <c r="AL35" i="3"/>
  <c r="AJ23" i="3"/>
  <c r="AL52" i="3"/>
  <c r="AL44" i="3"/>
  <c r="AJ26" i="3"/>
  <c r="AK14" i="3"/>
  <c r="AL27" i="3"/>
  <c r="AK21" i="3"/>
  <c r="AK43" i="3"/>
  <c r="AL53" i="3"/>
  <c r="AJ49" i="3"/>
  <c r="AK50" i="3"/>
  <c r="AJ13" i="3"/>
  <c r="AK15" i="3"/>
  <c r="AJ17" i="3"/>
  <c r="AL21" i="3"/>
  <c r="AL43" i="3"/>
  <c r="AK12" i="3"/>
  <c r="AJ42" i="3"/>
  <c r="AJ12" i="3"/>
  <c r="AJ16" i="3"/>
  <c r="AJ34" i="3"/>
  <c r="AL48" i="3"/>
  <c r="AJ36" i="3"/>
  <c r="AK16" i="3"/>
  <c r="AL42" i="3"/>
  <c r="AK26" i="3"/>
  <c r="AJ15" i="3"/>
  <c r="AK28" i="3"/>
  <c r="AL16" i="3"/>
  <c r="AL29" i="3"/>
  <c r="AJ18" i="3"/>
  <c r="AJ32" i="3"/>
  <c r="AL33" i="3"/>
  <c r="AK22" i="3"/>
  <c r="AK23" i="3"/>
  <c r="AL41" i="3"/>
  <c r="AJ54" i="3"/>
  <c r="AL47" i="3"/>
  <c r="AK49" i="3"/>
  <c r="AL50" i="3"/>
  <c r="AL39" i="3"/>
  <c r="AK13" i="3"/>
  <c r="AK25" i="3"/>
  <c r="AL13" i="3"/>
  <c r="AL28" i="3"/>
  <c r="AJ30" i="3"/>
  <c r="AK18" i="3"/>
  <c r="AL31" i="3"/>
  <c r="AL22" i="3"/>
  <c r="AJ35" i="3"/>
  <c r="AL23" i="3"/>
  <c r="AJ52" i="3"/>
  <c r="AJ44" i="3"/>
  <c r="AJ45" i="3"/>
  <c r="AK54" i="3"/>
  <c r="AL46" i="3"/>
  <c r="AJ55" i="3"/>
  <c r="AK48" i="3"/>
  <c r="AL56" i="3"/>
  <c r="AL49" i="3"/>
  <c r="AJ51" i="3"/>
  <c r="AK10" i="3"/>
  <c r="AK9" i="3"/>
  <c r="AK8" i="3"/>
  <c r="AK7" i="3"/>
  <c r="AK37" i="3"/>
  <c r="AJ40" i="3"/>
  <c r="AJ25" i="3"/>
  <c r="AL26" i="3"/>
  <c r="AJ27" i="3"/>
  <c r="AK24" i="3"/>
  <c r="AL12" i="3"/>
  <c r="AL25" i="3"/>
  <c r="AJ14" i="3"/>
  <c r="AL15" i="3"/>
  <c r="AK17" i="3"/>
  <c r="AK30" i="3"/>
  <c r="AJ19" i="3"/>
  <c r="AK19" i="3"/>
  <c r="AJ33" i="3"/>
  <c r="AL34" i="3"/>
  <c r="AJ22" i="3"/>
  <c r="AJ41" i="3"/>
  <c r="AK52" i="3"/>
  <c r="AK42" i="3"/>
  <c r="AK53" i="3"/>
  <c r="AK45" i="3"/>
  <c r="AL54" i="3"/>
  <c r="AJ47" i="3"/>
  <c r="AK55" i="3"/>
  <c r="AJ56" i="3"/>
  <c r="AK57" i="3"/>
  <c r="AK36" i="3"/>
  <c r="AL37" i="3"/>
  <c r="AJ39" i="3"/>
  <c r="AK40" i="3"/>
  <c r="AJ24" i="3"/>
  <c r="AL14" i="3"/>
  <c r="AK27" i="3"/>
  <c r="AJ28" i="3"/>
  <c r="AL18" i="3"/>
  <c r="AK31" i="3"/>
  <c r="AJ21" i="3"/>
  <c r="AK35" i="3"/>
  <c r="AK41" i="3"/>
  <c r="AJ43" i="3"/>
  <c r="AL45" i="3"/>
  <c r="AK46" i="3"/>
  <c r="AJ48" i="3"/>
  <c r="AL36" i="3"/>
  <c r="AK38" i="3"/>
  <c r="AJ29" i="3"/>
  <c r="AL19" i="3"/>
  <c r="AJ10" i="3"/>
  <c r="AJ9" i="3"/>
  <c r="AJ8" i="3"/>
  <c r="AJ7" i="3"/>
  <c r="AJ11" i="3"/>
  <c r="AL38" i="3"/>
  <c r="AK6" i="3"/>
  <c r="AK11" i="3"/>
  <c r="AJ37" i="3"/>
</calcChain>
</file>

<file path=xl/sharedStrings.xml><?xml version="1.0" encoding="utf-8"?>
<sst xmlns="http://schemas.openxmlformats.org/spreadsheetml/2006/main" count="690" uniqueCount="233">
  <si>
    <t>Study</t>
  </si>
  <si>
    <t>Label</t>
  </si>
  <si>
    <t>Results by Race</t>
  </si>
  <si>
    <t>Difference in SDs</t>
  </si>
  <si>
    <t>Source</t>
  </si>
  <si>
    <t>Notes</t>
  </si>
  <si>
    <t>Asian</t>
  </si>
  <si>
    <t>Mean</t>
  </si>
  <si>
    <t>SD</t>
  </si>
  <si>
    <t>N</t>
  </si>
  <si>
    <t>National Longitudinal Survey of Youth 1979</t>
  </si>
  <si>
    <t>NLSY-79</t>
  </si>
  <si>
    <t>C</t>
  </si>
  <si>
    <t>NLS Investigator, original data files</t>
  </si>
  <si>
    <t>g-Loaded Battery</t>
  </si>
  <si>
    <t>National Longitudinal Survey of Youth 1997</t>
  </si>
  <si>
    <t>NLSY-97</t>
  </si>
  <si>
    <t>Woodcock-Johnson III, combind versions</t>
  </si>
  <si>
    <t>Provided courtesy of the Woodcock-Munoz Foundation</t>
  </si>
  <si>
    <t>Stanford-Binet 4</t>
  </si>
  <si>
    <t>SB-4</t>
  </si>
  <si>
    <t>IQ Battery</t>
  </si>
  <si>
    <t>12–23</t>
  </si>
  <si>
    <t>P</t>
  </si>
  <si>
    <t>Unpublished summary data by age group</t>
  </si>
  <si>
    <t>Provided courtesy of James Flynn</t>
  </si>
  <si>
    <t>Stanford-Binet 5</t>
  </si>
  <si>
    <t>SB-5</t>
  </si>
  <si>
    <t>Wechsler Adult Intelligence Scale Revised</t>
  </si>
  <si>
    <t>14–74</t>
  </si>
  <si>
    <t>Reynolds et al. (1987), table 1</t>
  </si>
  <si>
    <t>Wechsler Adult Intelligence Scale III</t>
  </si>
  <si>
    <t>Dickens and Flynn (2006), table A1</t>
  </si>
  <si>
    <t>Wechsler Adult Intelligence Scale IV</t>
  </si>
  <si>
    <t>Weiss et al. (2010), table 4.3</t>
  </si>
  <si>
    <t>Woodcock-Johnson Psycho-Educational Battery</t>
  </si>
  <si>
    <t>13–65</t>
  </si>
  <si>
    <t>Woodcock-Johnson Psycho-Educational Battery Revised</t>
  </si>
  <si>
    <t>Woodcock-Johnson III</t>
  </si>
  <si>
    <t>Woodcock-Johnson IV</t>
  </si>
  <si>
    <t>Provided courtesy of Riverside Insights</t>
  </si>
  <si>
    <t>Kaufman Adult Intelligence Test</t>
  </si>
  <si>
    <t>11–94</t>
  </si>
  <si>
    <t>Kaufman et al. (1995), table 3.</t>
  </si>
  <si>
    <t>National Longitudinal Study of 1972</t>
  </si>
  <si>
    <t>NLS-72</t>
  </si>
  <si>
    <t>17-18</t>
  </si>
  <si>
    <t>ICPSR, original data files</t>
  </si>
  <si>
    <t>15–23</t>
  </si>
  <si>
    <t>AFQT scores (1989 scoring) were normalized by birth year to a mean of 100 and SD of 15</t>
  </si>
  <si>
    <t>12–17</t>
  </si>
  <si>
    <t>Wechsler Intelligence Scale for Children Revised</t>
  </si>
  <si>
    <t>12–16</t>
  </si>
  <si>
    <t>PC</t>
  </si>
  <si>
    <t>Wechsler Intelligence Scale for Children III</t>
  </si>
  <si>
    <t>Wechsler Intelligence Scale for Children IV</t>
  </si>
  <si>
    <t>High School &amp; Beyond, 1980 wave</t>
  </si>
  <si>
    <t>HS&amp;B-80</t>
  </si>
  <si>
    <t>High School &amp; Beyond, 1982 wave</t>
  </si>
  <si>
    <t>HS&amp;B-82</t>
  </si>
  <si>
    <t>National Education Longitudinal Study of 1988</t>
  </si>
  <si>
    <t>NELS-88</t>
  </si>
  <si>
    <t>Education Longitudinal Study of 2002</t>
  </si>
  <si>
    <t>NCES, original data files</t>
  </si>
  <si>
    <t>GENERAL NOTE</t>
  </si>
  <si>
    <t>All means and SDs use sample weights designed to yield nationally representative estimates.</t>
  </si>
  <si>
    <t>REFERENCES</t>
  </si>
  <si>
    <t>Year</t>
  </si>
  <si>
    <t>PIAAC 2012-14</t>
  </si>
  <si>
    <t>16–24</t>
  </si>
  <si>
    <t>25–34</t>
  </si>
  <si>
    <t>35–44</t>
  </si>
  <si>
    <t>45–54</t>
  </si>
  <si>
    <t>55-65</t>
  </si>
  <si>
    <t>16–65</t>
  </si>
  <si>
    <t>PISA</t>
  </si>
  <si>
    <t>Standard NAEP</t>
  </si>
  <si>
    <t>8th</t>
  </si>
  <si>
    <t>12th</t>
  </si>
  <si>
    <t>SOURCES</t>
  </si>
  <si>
    <t>www.nationsreportcard.gov/ndecore/landing</t>
  </si>
  <si>
    <t>nces.ed.gov/surveys/international/ide/</t>
  </si>
  <si>
    <t>WJ Comb</t>
  </si>
  <si>
    <t>Woodcock-Johnson III, combined versions</t>
  </si>
  <si>
    <t>WJ-1</t>
  </si>
  <si>
    <t>WJ-2</t>
  </si>
  <si>
    <t>WJ-3</t>
  </si>
  <si>
    <t>WJ-4</t>
  </si>
  <si>
    <t>WAIS-2</t>
  </si>
  <si>
    <t>WAIS-3</t>
  </si>
  <si>
    <t>WAIS-4</t>
  </si>
  <si>
    <t>KAIT</t>
  </si>
  <si>
    <t>WISC-2</t>
  </si>
  <si>
    <t>WISC-3</t>
  </si>
  <si>
    <t>WISC-4</t>
  </si>
  <si>
    <t>LTT</t>
  </si>
  <si>
    <t>Program for International Student Assessment</t>
  </si>
  <si>
    <t>NAEP</t>
  </si>
  <si>
    <t>Long-Term Trend Study (NAEP)</t>
  </si>
  <si>
    <t>PISA: Programme for International Student Assessment</t>
  </si>
  <si>
    <t>PIAAC: Programme for the International Assessment of Adult Competencies</t>
  </si>
  <si>
    <t>ACRONYMS</t>
  </si>
  <si>
    <t>NAEP: National Assessment of Educational Progress</t>
  </si>
  <si>
    <t>NELS-88: National Education Longitudinal Study of 1988</t>
  </si>
  <si>
    <t>PIAAC</t>
  </si>
  <si>
    <t>ELS-02</t>
  </si>
  <si>
    <t>ELS-02: Education Longitudinal Study of 2002</t>
  </si>
  <si>
    <t>LTT: Long-Term Trend (part of the NAEP program)</t>
  </si>
  <si>
    <t>NAEP: NAEP Data Explorer</t>
  </si>
  <si>
    <t>PISA: International Data Explorer</t>
  </si>
  <si>
    <t>PIAAC: International Data Explorer</t>
  </si>
  <si>
    <t>Proxy samples: Social Explorer</t>
  </si>
  <si>
    <t>www.socialexplorer.com</t>
  </si>
  <si>
    <t>1973-75</t>
  </si>
  <si>
    <t>1978-80</t>
  </si>
  <si>
    <t>1986-88</t>
  </si>
  <si>
    <t>1982-84</t>
  </si>
  <si>
    <t>2012-2014</t>
  </si>
  <si>
    <t>All</t>
  </si>
  <si>
    <t>Author's analysis, original data files</t>
  </si>
  <si>
    <t>Study Characteristics</t>
  </si>
  <si>
    <t>Math &amp; Reading</t>
  </si>
  <si>
    <t>study</t>
  </si>
  <si>
    <t>label</t>
  </si>
  <si>
    <t>test_type</t>
  </si>
  <si>
    <t>test_yr</t>
  </si>
  <si>
    <t>birth_yr</t>
  </si>
  <si>
    <t>source</t>
  </si>
  <si>
    <t>notes</t>
  </si>
  <si>
    <t>test</t>
  </si>
  <si>
    <t>testage</t>
  </si>
  <si>
    <t>testyr</t>
  </si>
  <si>
    <t>birthyr</t>
  </si>
  <si>
    <t>whitemean</t>
  </si>
  <si>
    <t>whitesd</t>
  </si>
  <si>
    <t>whiten</t>
  </si>
  <si>
    <t>blackmean</t>
  </si>
  <si>
    <t>blacksd</t>
  </si>
  <si>
    <t>blackn</t>
  </si>
  <si>
    <t>latinomean</t>
  </si>
  <si>
    <t>latinosd</t>
  </si>
  <si>
    <t>latinon</t>
  </si>
  <si>
    <t>asianmean</t>
  </si>
  <si>
    <t>asiansd</t>
  </si>
  <si>
    <t>asiann</t>
  </si>
  <si>
    <t>natlmean</t>
  </si>
  <si>
    <t>natlsd</t>
  </si>
  <si>
    <t>whiteblackdiff</t>
  </si>
  <si>
    <t>whitelatinodiff</t>
  </si>
  <si>
    <t>whiteasiandiff</t>
  </si>
  <si>
    <t>White</t>
  </si>
  <si>
    <t>Black</t>
  </si>
  <si>
    <t>Latino</t>
  </si>
  <si>
    <t>White-Black</t>
  </si>
  <si>
    <t>White-Latin</t>
  </si>
  <si>
    <t>White-Asian</t>
  </si>
  <si>
    <t>Type of test</t>
  </si>
  <si>
    <t>Age at testing</t>
  </si>
  <si>
    <t>Test year</t>
  </si>
  <si>
    <t>periodcohort</t>
  </si>
  <si>
    <t>cohort</t>
  </si>
  <si>
    <t>Period and/or</t>
  </si>
  <si>
    <t>Unpublished summary data</t>
  </si>
  <si>
    <t>Metric</t>
  </si>
  <si>
    <t>Median</t>
  </si>
  <si>
    <t>birth  year</t>
  </si>
  <si>
    <t>Mathematics</t>
  </si>
  <si>
    <t>Math Differences in SDs</t>
  </si>
  <si>
    <t>Reading</t>
  </si>
  <si>
    <t>Reading Differences in SDs</t>
  </si>
  <si>
    <t>Proxy Samples Based on Population Proportions</t>
  </si>
  <si>
    <t>age/grade</t>
  </si>
  <si>
    <t>period_cohort</t>
  </si>
  <si>
    <t>m_natl_mean</t>
  </si>
  <si>
    <t>m_natl_sd</t>
  </si>
  <si>
    <t>r_natl_mean</t>
  </si>
  <si>
    <t>r_natl_sd</t>
  </si>
  <si>
    <t>m_white_mean</t>
  </si>
  <si>
    <t>m_white_sd</t>
  </si>
  <si>
    <t>r_white_mean</t>
  </si>
  <si>
    <t>r_white_sd</t>
  </si>
  <si>
    <t>m_black_mean</t>
  </si>
  <si>
    <t>m_black_sd</t>
  </si>
  <si>
    <t>m_diff_white-black</t>
  </si>
  <si>
    <t>r_black_mean</t>
  </si>
  <si>
    <t>r_black_sd</t>
  </si>
  <si>
    <t>r_diff_white-black</t>
  </si>
  <si>
    <t>diff_white-black</t>
  </si>
  <si>
    <t>m_latino_mean</t>
  </si>
  <si>
    <t>m_latino_sd</t>
  </si>
  <si>
    <t>m_diff_white-latino</t>
  </si>
  <si>
    <t>r_latino_mean</t>
  </si>
  <si>
    <t>r_latino_sd</t>
  </si>
  <si>
    <t>r_diff_white-latino</t>
  </si>
  <si>
    <t>diff_white-latino</t>
  </si>
  <si>
    <t>m_asian_mean</t>
  </si>
  <si>
    <t>m_asian_sd</t>
  </si>
  <si>
    <t>m_diff_white-asian</t>
  </si>
  <si>
    <t>r_asian_mean</t>
  </si>
  <si>
    <t>r_asian_sd</t>
  </si>
  <si>
    <t>r_diff_white-asian</t>
  </si>
  <si>
    <t>diff_white-asian</t>
  </si>
  <si>
    <t xml:space="preserve"> White</t>
  </si>
  <si>
    <t xml:space="preserve"> White-Black</t>
  </si>
  <si>
    <t xml:space="preserve"> White-Latino</t>
  </si>
  <si>
    <t xml:space="preserve"> White-Asian</t>
  </si>
  <si>
    <t xml:space="preserve">Type of </t>
  </si>
  <si>
    <t>analysis</t>
  </si>
  <si>
    <t>Age/Grade</t>
  </si>
  <si>
    <t>Median birth  yr</t>
  </si>
  <si>
    <t>Mean of the Math &amp; Reading Differences in SDs</t>
  </si>
  <si>
    <t>r_test_yr</t>
  </si>
  <si>
    <t>m_test_yr</t>
  </si>
  <si>
    <t>Math test yr</t>
  </si>
  <si>
    <t>MATHEMATICS</t>
  </si>
  <si>
    <t>READING</t>
  </si>
  <si>
    <t>National</t>
  </si>
  <si>
    <t>Asian/Pacific</t>
  </si>
  <si>
    <t>Long-Term Trend Assesment (age 13)</t>
  </si>
  <si>
    <t>Regular NAEP Administrations (8th grade)</t>
  </si>
  <si>
    <t>12th Grade / 17-year-olds</t>
  </si>
  <si>
    <t>Long-Term Trend Assesment (age 17)</t>
  </si>
  <si>
    <t>Regular NAEP Administrations (12th grade)</t>
  </si>
  <si>
    <t>4th Grade / 9-year-olds</t>
  </si>
  <si>
    <t>Long-Term Trend Assesment (age 9)</t>
  </si>
  <si>
    <t>Regular NAEP Administrations (4th grade)</t>
  </si>
  <si>
    <t>8th Grade / 13-year-olds</t>
  </si>
  <si>
    <r>
      <rPr>
        <i/>
        <sz val="10"/>
        <color theme="1"/>
        <rFont val="Calibri Light"/>
        <family val="2"/>
        <scheme val="major"/>
      </rPr>
      <t>g-</t>
    </r>
    <r>
      <rPr>
        <sz val="10"/>
        <color theme="1"/>
        <rFont val="Calibri Light"/>
        <family val="2"/>
        <scheme val="major"/>
      </rPr>
      <t>Loaded Battery</t>
    </r>
  </si>
  <si>
    <r>
      <t xml:space="preserve">Dickens, W. T., &amp; Flynn, J. R. (2006). Black Americans reduce the racial IQ gap: Evidence from standardization samples. </t>
    </r>
    <r>
      <rPr>
        <i/>
        <sz val="10"/>
        <color theme="1"/>
        <rFont val="Calibri Light"/>
        <family val="2"/>
        <scheme val="major"/>
      </rPr>
      <t>Psychological Science, 17</t>
    </r>
    <r>
      <rPr>
        <sz val="10"/>
        <color theme="1"/>
        <rFont val="Calibri Light"/>
        <family val="2"/>
        <scheme val="major"/>
      </rPr>
      <t>(10), 913–920. </t>
    </r>
  </si>
  <si>
    <r>
      <t xml:space="preserve">Kaufman, A. S., McLean, J. E., &amp; Kaufman, J. C. (1995). The fluid and crystallized abilities of white, black, and hispanic adolescents and adults, both with and without an education covariate. </t>
    </r>
    <r>
      <rPr>
        <i/>
        <sz val="10"/>
        <color theme="1"/>
        <rFont val="Calibri Light"/>
        <family val="2"/>
        <scheme val="major"/>
      </rPr>
      <t>Journal of Clinical Psychology, 51</t>
    </r>
    <r>
      <rPr>
        <sz val="10"/>
        <color theme="1"/>
        <rFont val="Calibri Light"/>
        <family val="2"/>
        <scheme val="major"/>
      </rPr>
      <t xml:space="preserve">(5), 636-647. </t>
    </r>
  </si>
  <si>
    <r>
      <t xml:space="preserve">Reynolds, C. R., Chastain, R. L., Kaufman, A. S., &amp; McLean, J. E. (1987). Demographic characteristics and IQ among adults: Analysis of the WAIS-R standardization sample as a function of the stratification variables. </t>
    </r>
    <r>
      <rPr>
        <i/>
        <sz val="10"/>
        <color theme="1"/>
        <rFont val="Calibri Light"/>
        <family val="2"/>
        <scheme val="major"/>
      </rPr>
      <t>Journal of School Psychology, 25</t>
    </r>
    <r>
      <rPr>
        <sz val="10"/>
        <color theme="1"/>
        <rFont val="Calibri Light"/>
        <family val="2"/>
        <scheme val="major"/>
      </rPr>
      <t>(4), 323-342.</t>
    </r>
  </si>
  <si>
    <r>
      <t xml:space="preserve">Weiss, L. G., Saklofske, D. H., Coalson, D. L., &amp; Raiford, S. E. (Eds.). (2010). </t>
    </r>
    <r>
      <rPr>
        <i/>
        <sz val="10"/>
        <color theme="1"/>
        <rFont val="Calibri Light"/>
        <family val="2"/>
        <scheme val="major"/>
      </rPr>
      <t>WAIS-IV Clinical Use and Interpretation</t>
    </r>
    <r>
      <rPr>
        <sz val="10"/>
        <color theme="1"/>
        <rFont val="Calibri Light"/>
        <family val="2"/>
        <scheme val="major"/>
      </rPr>
      <t>. New York: Elsevier.</t>
    </r>
  </si>
  <si>
    <t>Reading test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</si>
</sst>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rgb="FF333333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sz val="10"/>
      <color rgb="FF7030A0"/>
      <name val="Calibri Light"/>
      <family val="2"/>
      <scheme val="major"/>
    </font>
    <font>
      <sz val="10"/>
      <name val="Calibri Light"/>
      <family val="2"/>
      <scheme val="major"/>
    </font>
    <font>
      <sz val="10"/>
      <color indexed="8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0"/>
      <color rgb="FF333333"/>
      <name val="Calibri Light"/>
      <family val="2"/>
      <scheme val="major"/>
    </font>
    <font>
      <b/>
      <sz val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6DDDF"/>
      </top>
      <bottom style="thin">
        <color rgb="FFC6DDDF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3" fillId="0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2" borderId="0" xfId="0" applyFont="1" applyFill="1"/>
    <xf numFmtId="0" fontId="5" fillId="0" borderId="0" xfId="0" applyFont="1"/>
    <xf numFmtId="164" fontId="5" fillId="0" borderId="0" xfId="1" applyNumberFormat="1" applyFont="1"/>
    <xf numFmtId="165" fontId="4" fillId="0" borderId="0" xfId="1" applyNumberFormat="1" applyFont="1"/>
    <xf numFmtId="165" fontId="6" fillId="0" borderId="0" xfId="1" applyNumberFormat="1" applyFont="1"/>
    <xf numFmtId="165" fontId="5" fillId="0" borderId="0" xfId="1" applyNumberFormat="1" applyFont="1"/>
    <xf numFmtId="2" fontId="4" fillId="0" borderId="0" xfId="1" applyNumberFormat="1" applyFont="1"/>
    <xf numFmtId="2" fontId="4" fillId="0" borderId="0" xfId="0" applyNumberFormat="1" applyFont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5" fontId="5" fillId="0" borderId="0" xfId="0" applyNumberFormat="1" applyFont="1"/>
    <xf numFmtId="165" fontId="4" fillId="0" borderId="0" xfId="0" applyNumberFormat="1" applyFont="1"/>
    <xf numFmtId="165" fontId="4" fillId="0" borderId="1" xfId="1" applyNumberFormat="1" applyFont="1" applyBorder="1" applyAlignment="1">
      <alignment horizontal="centerContinuous" vertical="center" wrapText="1"/>
    </xf>
    <xf numFmtId="165" fontId="4" fillId="0" borderId="0" xfId="0" applyNumberFormat="1" applyFont="1" applyAlignment="1">
      <alignment horizontal="center"/>
    </xf>
    <xf numFmtId="165" fontId="7" fillId="0" borderId="0" xfId="0" applyNumberFormat="1" applyFont="1"/>
    <xf numFmtId="165" fontId="6" fillId="0" borderId="0" xfId="0" applyNumberFormat="1" applyFont="1"/>
    <xf numFmtId="165" fontId="4" fillId="0" borderId="0" xfId="0" applyNumberFormat="1" applyFont="1" applyAlignment="1">
      <alignment horizontal="right"/>
    </xf>
    <xf numFmtId="1" fontId="5" fillId="0" borderId="0" xfId="0" applyNumberFormat="1" applyFont="1"/>
    <xf numFmtId="1" fontId="4" fillId="0" borderId="0" xfId="0" applyNumberFormat="1" applyFont="1"/>
    <xf numFmtId="0" fontId="7" fillId="0" borderId="0" xfId="0" applyFont="1" applyFill="1"/>
    <xf numFmtId="0" fontId="2" fillId="0" borderId="10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right" wrapText="1"/>
    </xf>
    <xf numFmtId="43" fontId="2" fillId="0" borderId="0" xfId="1" applyFont="1" applyFill="1" applyBorder="1" applyAlignment="1">
      <alignment wrapText="1"/>
    </xf>
    <xf numFmtId="1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4" fontId="2" fillId="0" borderId="0" xfId="1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1" fontId="4" fillId="0" borderId="0" xfId="1" applyNumberFormat="1" applyFont="1" applyBorder="1" applyAlignment="1">
      <alignment horizontal="right"/>
    </xf>
    <xf numFmtId="43" fontId="4" fillId="0" borderId="0" xfId="1" applyFont="1" applyBorder="1" applyAlignment="1"/>
    <xf numFmtId="1" fontId="4" fillId="0" borderId="0" xfId="1" applyNumberFormat="1" applyFont="1" applyBorder="1" applyAlignment="1"/>
    <xf numFmtId="0" fontId="4" fillId="0" borderId="0" xfId="0" applyFont="1" applyBorder="1" applyAlignment="1">
      <alignment horizontal="right"/>
    </xf>
    <xf numFmtId="4" fontId="4" fillId="0" borderId="0" xfId="1" applyNumberFormat="1" applyFont="1" applyBorder="1" applyAlignment="1">
      <alignment horizontal="right"/>
    </xf>
    <xf numFmtId="43" fontId="4" fillId="0" borderId="0" xfId="1" applyFont="1" applyBorder="1"/>
    <xf numFmtId="1" fontId="4" fillId="0" borderId="0" xfId="0" applyNumberFormat="1" applyFont="1" applyBorder="1" applyAlignment="1">
      <alignment horizontal="right"/>
    </xf>
    <xf numFmtId="43" fontId="4" fillId="0" borderId="0" xfId="1" applyFont="1" applyBorder="1" applyAlignment="1">
      <alignment horizontal="right"/>
    </xf>
    <xf numFmtId="43" fontId="4" fillId="0" borderId="5" xfId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1" fontId="11" fillId="0" borderId="0" xfId="1" applyNumberFormat="1" applyFont="1" applyBorder="1" applyAlignment="1">
      <alignment horizontal="right"/>
    </xf>
    <xf numFmtId="1" fontId="4" fillId="0" borderId="0" xfId="0" applyNumberFormat="1" applyFont="1" applyBorder="1" applyAlignment="1"/>
    <xf numFmtId="1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164" fontId="4" fillId="0" borderId="0" xfId="1" applyNumberFormat="1" applyFont="1" applyBorder="1" applyAlignment="1">
      <alignment horizontal="right"/>
    </xf>
    <xf numFmtId="164" fontId="4" fillId="0" borderId="0" xfId="1" applyNumberFormat="1" applyFont="1" applyBorder="1"/>
    <xf numFmtId="2" fontId="4" fillId="0" borderId="0" xfId="1" applyNumberFormat="1" applyFont="1" applyBorder="1"/>
    <xf numFmtId="1" fontId="4" fillId="0" borderId="0" xfId="1" applyNumberFormat="1" applyFont="1" applyBorder="1"/>
    <xf numFmtId="165" fontId="4" fillId="0" borderId="0" xfId="1" applyNumberFormat="1" applyFont="1" applyBorder="1" applyAlignment="1">
      <alignment horizontal="left"/>
    </xf>
    <xf numFmtId="43" fontId="4" fillId="0" borderId="0" xfId="1" applyFont="1" applyAlignment="1">
      <alignment horizontal="center"/>
    </xf>
    <xf numFmtId="1" fontId="4" fillId="0" borderId="0" xfId="0" applyNumberFormat="1" applyFont="1" applyAlignment="1">
      <alignment horizontal="right"/>
    </xf>
    <xf numFmtId="1" fontId="4" fillId="0" borderId="0" xfId="1" applyNumberFormat="1" applyFont="1" applyAlignment="1">
      <alignment horizontal="right"/>
    </xf>
    <xf numFmtId="43" fontId="4" fillId="0" borderId="0" xfId="1" applyFont="1" applyAlignment="1"/>
    <xf numFmtId="0" fontId="4" fillId="0" borderId="0" xfId="0" applyFont="1" applyAlignment="1">
      <alignment horizontal="right"/>
    </xf>
    <xf numFmtId="4" fontId="4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4" fontId="4" fillId="0" borderId="0" xfId="1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2" fillId="2" borderId="12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2" fillId="2" borderId="9" xfId="0" applyFont="1" applyFill="1" applyBorder="1"/>
    <xf numFmtId="0" fontId="2" fillId="2" borderId="13" xfId="0" applyFont="1" applyFill="1" applyBorder="1"/>
    <xf numFmtId="0" fontId="2" fillId="2" borderId="10" xfId="0" applyFont="1" applyFill="1" applyBorder="1"/>
    <xf numFmtId="0" fontId="2" fillId="2" borderId="4" xfId="0" applyFont="1" applyFill="1" applyBorder="1"/>
    <xf numFmtId="0" fontId="2" fillId="2" borderId="11" xfId="0" applyFont="1" applyFill="1" applyBorder="1"/>
    <xf numFmtId="0" fontId="2" fillId="2" borderId="14" xfId="0" applyFont="1" applyFill="1" applyBorder="1"/>
    <xf numFmtId="2" fontId="2" fillId="2" borderId="0" xfId="1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2" fontId="6" fillId="0" borderId="0" xfId="1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>
      <alignment horizontal="center"/>
    </xf>
    <xf numFmtId="165" fontId="11" fillId="0" borderId="3" xfId="0" applyNumberFormat="1" applyFont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 vertical="center"/>
    </xf>
    <xf numFmtId="2" fontId="4" fillId="0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64" fontId="14" fillId="0" borderId="0" xfId="1" applyNumberFormat="1" applyFont="1" applyAlignment="1">
      <alignment horizontal="center"/>
    </xf>
    <xf numFmtId="164" fontId="15" fillId="0" borderId="0" xfId="1" applyNumberFormat="1" applyFont="1" applyAlignment="1">
      <alignment horizontal="center" vertical="center"/>
    </xf>
    <xf numFmtId="164" fontId="15" fillId="0" borderId="0" xfId="1" applyNumberFormat="1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2" fontId="14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 vertical="center"/>
    </xf>
    <xf numFmtId="165" fontId="15" fillId="0" borderId="0" xfId="1" applyNumberFormat="1" applyFont="1" applyFill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/>
    </xf>
    <xf numFmtId="164" fontId="4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4" fillId="0" borderId="0" xfId="1" applyNumberFormat="1" applyFont="1" applyBorder="1" applyAlignment="1">
      <alignment horizontal="center" vertical="center" wrapText="1"/>
    </xf>
    <xf numFmtId="1" fontId="6" fillId="0" borderId="0" xfId="1" applyNumberFormat="1" applyFont="1" applyBorder="1"/>
    <xf numFmtId="164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 vertical="center"/>
    </xf>
    <xf numFmtId="164" fontId="12" fillId="0" borderId="0" xfId="1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43" fontId="4" fillId="0" borderId="0" xfId="1" applyFont="1"/>
    <xf numFmtId="1" fontId="4" fillId="0" borderId="0" xfId="1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Fill="1"/>
    <xf numFmtId="0" fontId="2" fillId="2" borderId="7" xfId="0" applyFont="1" applyFill="1" applyBorder="1" applyAlignment="1"/>
    <xf numFmtId="1" fontId="2" fillId="2" borderId="9" xfId="1" applyNumberFormat="1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wrapText="1"/>
    </xf>
    <xf numFmtId="0" fontId="2" fillId="2" borderId="6" xfId="0" applyFont="1" applyFill="1" applyBorder="1" applyAlignment="1"/>
    <xf numFmtId="1" fontId="2" fillId="2" borderId="8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left"/>
    </xf>
    <xf numFmtId="2" fontId="2" fillId="2" borderId="9" xfId="1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165" fontId="2" fillId="2" borderId="11" xfId="0" applyNumberFormat="1" applyFon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2" fillId="2" borderId="10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/>
    </xf>
    <xf numFmtId="2" fontId="2" fillId="2" borderId="11" xfId="1" applyNumberFormat="1" applyFont="1" applyFill="1" applyBorder="1" applyAlignment="1">
      <alignment horizontal="center"/>
    </xf>
    <xf numFmtId="1" fontId="2" fillId="2" borderId="6" xfId="1" applyNumberFormat="1" applyFont="1" applyFill="1" applyBorder="1" applyAlignment="1"/>
    <xf numFmtId="2" fontId="2" fillId="2" borderId="5" xfId="1" applyNumberFormat="1" applyFont="1" applyFill="1" applyBorder="1" applyAlignment="1">
      <alignment horizontal="center"/>
    </xf>
    <xf numFmtId="2" fontId="2" fillId="2" borderId="7" xfId="1" applyNumberFormat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164" fontId="2" fillId="2" borderId="10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12" fillId="0" borderId="0" xfId="1" applyNumberFormat="1" applyFont="1" applyAlignment="1">
      <alignment horizontal="center" vertical="center"/>
    </xf>
    <xf numFmtId="165" fontId="6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  <xf numFmtId="2" fontId="2" fillId="2" borderId="6" xfId="1" applyNumberFormat="1" applyFont="1" applyFill="1" applyBorder="1" applyAlignment="1">
      <alignment horizontal="center"/>
    </xf>
    <xf numFmtId="2" fontId="2" fillId="2" borderId="5" xfId="1" applyNumberFormat="1" applyFont="1" applyFill="1" applyBorder="1" applyAlignment="1">
      <alignment horizontal="center"/>
    </xf>
    <xf numFmtId="2" fontId="2" fillId="2" borderId="7" xfId="1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7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247BF-FBBE-0B4B-BC09-CFF96022CDFD}">
  <dimension ref="A1:Z52"/>
  <sheetViews>
    <sheetView tabSelected="1" workbookViewId="0">
      <selection activeCell="C28" sqref="C28"/>
    </sheetView>
  </sheetViews>
  <sheetFormatPr baseColWidth="10" defaultRowHeight="14" x14ac:dyDescent="0.2"/>
  <cols>
    <col min="1" max="1" width="40.1640625" style="2" customWidth="1"/>
    <col min="2" max="2" width="10.83203125" style="2"/>
    <col min="3" max="3" width="14.1640625" style="2" customWidth="1"/>
    <col min="4" max="4" width="10.83203125" style="2"/>
    <col min="5" max="5" width="11.5" style="2" customWidth="1"/>
    <col min="6" max="21" width="10.83203125" style="2"/>
    <col min="22" max="24" width="13.6640625" style="2" customWidth="1"/>
    <col min="25" max="25" width="34.5" style="2" customWidth="1"/>
    <col min="26" max="16384" width="10.83203125" style="2"/>
  </cols>
  <sheetData>
    <row r="1" spans="1:26" s="1" customFormat="1" x14ac:dyDescent="0.2">
      <c r="A1" s="191" t="s">
        <v>120</v>
      </c>
      <c r="B1" s="192"/>
      <c r="C1" s="192"/>
      <c r="D1" s="192"/>
      <c r="E1" s="192"/>
      <c r="F1" s="192"/>
      <c r="G1" s="193"/>
      <c r="H1" s="191" t="s">
        <v>2</v>
      </c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3"/>
      <c r="V1" s="191" t="s">
        <v>3</v>
      </c>
      <c r="W1" s="192"/>
      <c r="X1" s="193"/>
      <c r="Y1" s="83"/>
      <c r="Z1" s="84"/>
    </row>
    <row r="2" spans="1:26" s="1" customFormat="1" x14ac:dyDescent="0.2">
      <c r="A2" s="85"/>
      <c r="B2" s="86"/>
      <c r="C2" s="86"/>
      <c r="D2" s="86"/>
      <c r="E2" s="9" t="s">
        <v>161</v>
      </c>
      <c r="F2" s="86"/>
      <c r="G2" s="10" t="s">
        <v>164</v>
      </c>
      <c r="H2" s="194" t="s">
        <v>150</v>
      </c>
      <c r="I2" s="189"/>
      <c r="J2" s="190"/>
      <c r="K2" s="194" t="s">
        <v>151</v>
      </c>
      <c r="L2" s="189"/>
      <c r="M2" s="190"/>
      <c r="N2" s="194" t="s">
        <v>152</v>
      </c>
      <c r="O2" s="189"/>
      <c r="P2" s="190"/>
      <c r="Q2" s="194" t="s">
        <v>6</v>
      </c>
      <c r="R2" s="189"/>
      <c r="S2" s="190"/>
      <c r="T2" s="189" t="s">
        <v>163</v>
      </c>
      <c r="U2" s="190"/>
      <c r="V2" s="85"/>
      <c r="W2" s="86"/>
      <c r="X2" s="87"/>
      <c r="Y2" s="88"/>
      <c r="Z2" s="87"/>
    </row>
    <row r="3" spans="1:26" s="1" customFormat="1" x14ac:dyDescent="0.2">
      <c r="A3" s="89" t="s">
        <v>0</v>
      </c>
      <c r="B3" s="90" t="s">
        <v>1</v>
      </c>
      <c r="C3" s="90" t="s">
        <v>156</v>
      </c>
      <c r="D3" s="12" t="s">
        <v>157</v>
      </c>
      <c r="E3" s="12" t="s">
        <v>160</v>
      </c>
      <c r="F3" s="12" t="s">
        <v>158</v>
      </c>
      <c r="G3" s="13" t="s">
        <v>165</v>
      </c>
      <c r="H3" s="11" t="s">
        <v>7</v>
      </c>
      <c r="I3" s="12" t="s">
        <v>8</v>
      </c>
      <c r="J3" s="13" t="s">
        <v>9</v>
      </c>
      <c r="K3" s="11" t="s">
        <v>7</v>
      </c>
      <c r="L3" s="12" t="s">
        <v>8</v>
      </c>
      <c r="M3" s="13" t="s">
        <v>9</v>
      </c>
      <c r="N3" s="11" t="s">
        <v>7</v>
      </c>
      <c r="O3" s="12" t="s">
        <v>8</v>
      </c>
      <c r="P3" s="13" t="s">
        <v>9</v>
      </c>
      <c r="Q3" s="11" t="s">
        <v>7</v>
      </c>
      <c r="R3" s="12" t="s">
        <v>8</v>
      </c>
      <c r="S3" s="13" t="s">
        <v>9</v>
      </c>
      <c r="T3" s="12" t="s">
        <v>7</v>
      </c>
      <c r="U3" s="13" t="s">
        <v>8</v>
      </c>
      <c r="V3" s="89" t="s">
        <v>153</v>
      </c>
      <c r="W3" s="90" t="s">
        <v>154</v>
      </c>
      <c r="X3" s="91" t="s">
        <v>155</v>
      </c>
      <c r="Y3" s="92" t="s">
        <v>4</v>
      </c>
      <c r="Z3" s="91" t="s">
        <v>5</v>
      </c>
    </row>
    <row r="4" spans="1:26" x14ac:dyDescent="0.2">
      <c r="A4" s="35"/>
      <c r="B4" s="36"/>
      <c r="C4" s="37"/>
      <c r="D4" s="38"/>
      <c r="E4" s="38"/>
      <c r="F4" s="38"/>
      <c r="G4" s="39"/>
      <c r="H4" s="40"/>
      <c r="I4" s="40"/>
      <c r="J4" s="41"/>
      <c r="K4" s="40"/>
      <c r="L4" s="40"/>
      <c r="M4" s="41"/>
      <c r="N4" s="40"/>
      <c r="O4" s="40"/>
      <c r="P4" s="41"/>
      <c r="Q4" s="42"/>
      <c r="R4" s="42"/>
      <c r="S4" s="43"/>
      <c r="T4" s="44"/>
      <c r="U4" s="44"/>
      <c r="V4" s="45"/>
      <c r="W4" s="45"/>
      <c r="X4" s="45"/>
      <c r="Y4" s="46"/>
      <c r="Z4" s="46"/>
    </row>
    <row r="5" spans="1:26" x14ac:dyDescent="0.2">
      <c r="A5" s="47" t="s">
        <v>122</v>
      </c>
      <c r="B5" s="47" t="s">
        <v>123</v>
      </c>
      <c r="C5" s="47" t="s">
        <v>129</v>
      </c>
      <c r="D5" s="79" t="s">
        <v>130</v>
      </c>
      <c r="E5" s="79" t="s">
        <v>159</v>
      </c>
      <c r="F5" s="79" t="s">
        <v>131</v>
      </c>
      <c r="G5" s="79" t="s">
        <v>132</v>
      </c>
      <c r="H5" s="79" t="s">
        <v>133</v>
      </c>
      <c r="I5" s="79" t="s">
        <v>134</v>
      </c>
      <c r="J5" s="79" t="s">
        <v>135</v>
      </c>
      <c r="K5" s="79" t="s">
        <v>136</v>
      </c>
      <c r="L5" s="79" t="s">
        <v>137</v>
      </c>
      <c r="M5" s="79" t="s">
        <v>138</v>
      </c>
      <c r="N5" s="79" t="s">
        <v>139</v>
      </c>
      <c r="O5" s="79" t="s">
        <v>140</v>
      </c>
      <c r="P5" s="79" t="s">
        <v>141</v>
      </c>
      <c r="Q5" s="79" t="s">
        <v>142</v>
      </c>
      <c r="R5" s="79" t="s">
        <v>143</v>
      </c>
      <c r="S5" s="79" t="s">
        <v>144</v>
      </c>
      <c r="T5" s="79" t="s">
        <v>145</v>
      </c>
      <c r="U5" s="79" t="s">
        <v>146</v>
      </c>
      <c r="V5" s="79" t="s">
        <v>147</v>
      </c>
      <c r="W5" s="79" t="s">
        <v>148</v>
      </c>
      <c r="X5" s="79" t="s">
        <v>149</v>
      </c>
      <c r="Y5" s="47" t="s">
        <v>127</v>
      </c>
      <c r="Z5" s="47" t="s">
        <v>128</v>
      </c>
    </row>
    <row r="6" spans="1:26" x14ac:dyDescent="0.2">
      <c r="A6" s="48" t="s">
        <v>10</v>
      </c>
      <c r="B6" s="48" t="s">
        <v>11</v>
      </c>
      <c r="C6" s="48" t="s">
        <v>227</v>
      </c>
      <c r="D6" s="49">
        <v>23</v>
      </c>
      <c r="E6" s="49" t="s">
        <v>12</v>
      </c>
      <c r="F6" s="49">
        <v>1980</v>
      </c>
      <c r="G6" s="49">
        <v>1957</v>
      </c>
      <c r="H6" s="50">
        <v>103.4271</v>
      </c>
      <c r="I6" s="50">
        <v>13.626049999999999</v>
      </c>
      <c r="J6" s="51">
        <v>936</v>
      </c>
      <c r="K6" s="50">
        <v>86.114040000000003</v>
      </c>
      <c r="L6" s="50">
        <v>12.53837</v>
      </c>
      <c r="M6" s="51">
        <v>333</v>
      </c>
      <c r="N6" s="50">
        <v>88.525069999999999</v>
      </c>
      <c r="O6" s="50">
        <v>14.9711</v>
      </c>
      <c r="P6" s="51">
        <v>200</v>
      </c>
      <c r="Q6" s="52"/>
      <c r="R6" s="52"/>
      <c r="S6" s="53"/>
      <c r="T6" s="54">
        <v>100</v>
      </c>
      <c r="U6" s="54">
        <v>15</v>
      </c>
      <c r="V6" s="80">
        <f t="shared" ref="V6:V18" si="0">($H6-K6)/SQRT(($I6^2*$J6+L6^2*M6)/($J6+M6))</f>
        <v>1.2969351986190205</v>
      </c>
      <c r="W6" s="80">
        <f t="shared" ref="W6:W18" si="1">($H6-N6)/SQRT(($I6^2*$J6+O6^2*P6)/($J6+P6))</f>
        <v>1.074227915019577</v>
      </c>
      <c r="X6" s="80"/>
      <c r="Y6" s="48" t="s">
        <v>13</v>
      </c>
      <c r="Z6" s="48"/>
    </row>
    <row r="7" spans="1:26" x14ac:dyDescent="0.2">
      <c r="A7" s="48" t="s">
        <v>10</v>
      </c>
      <c r="B7" s="48" t="s">
        <v>11</v>
      </c>
      <c r="C7" s="48" t="s">
        <v>14</v>
      </c>
      <c r="D7" s="49">
        <v>22</v>
      </c>
      <c r="E7" s="49" t="s">
        <v>12</v>
      </c>
      <c r="F7" s="49">
        <v>1980</v>
      </c>
      <c r="G7" s="49">
        <v>1958</v>
      </c>
      <c r="H7" s="50">
        <v>103.0523</v>
      </c>
      <c r="I7" s="50">
        <v>13.53913</v>
      </c>
      <c r="J7" s="51">
        <v>915</v>
      </c>
      <c r="K7" s="50">
        <v>85.990530000000007</v>
      </c>
      <c r="L7" s="50">
        <v>12.38381</v>
      </c>
      <c r="M7" s="51">
        <v>357</v>
      </c>
      <c r="N7" s="50">
        <v>91.024069999999995</v>
      </c>
      <c r="O7" s="50">
        <v>15.707879999999999</v>
      </c>
      <c r="P7" s="51">
        <v>194</v>
      </c>
      <c r="Q7" s="52"/>
      <c r="R7" s="52"/>
      <c r="S7" s="53"/>
      <c r="T7" s="54">
        <v>100</v>
      </c>
      <c r="U7" s="54">
        <v>15</v>
      </c>
      <c r="V7" s="80">
        <f t="shared" si="0"/>
        <v>1.2901081594035697</v>
      </c>
      <c r="W7" s="80">
        <f t="shared" si="1"/>
        <v>0.86267900924799024</v>
      </c>
      <c r="X7" s="80"/>
      <c r="Y7" s="48" t="s">
        <v>13</v>
      </c>
      <c r="Z7" s="48"/>
    </row>
    <row r="8" spans="1:26" x14ac:dyDescent="0.2">
      <c r="A8" s="48" t="s">
        <v>10</v>
      </c>
      <c r="B8" s="48" t="s">
        <v>11</v>
      </c>
      <c r="C8" s="48" t="s">
        <v>14</v>
      </c>
      <c r="D8" s="49">
        <v>21</v>
      </c>
      <c r="E8" s="49" t="s">
        <v>12</v>
      </c>
      <c r="F8" s="49">
        <v>1980</v>
      </c>
      <c r="G8" s="49">
        <v>1959</v>
      </c>
      <c r="H8" s="50">
        <v>103.2884</v>
      </c>
      <c r="I8" s="50">
        <v>13.931570000000001</v>
      </c>
      <c r="J8" s="51">
        <v>922</v>
      </c>
      <c r="K8" s="50">
        <v>86.816900000000004</v>
      </c>
      <c r="L8" s="50">
        <v>13.21603</v>
      </c>
      <c r="M8" s="51">
        <v>364</v>
      </c>
      <c r="N8" s="50">
        <v>90.006379999999993</v>
      </c>
      <c r="O8" s="50">
        <v>12.65912</v>
      </c>
      <c r="P8" s="51">
        <v>217</v>
      </c>
      <c r="Q8" s="52"/>
      <c r="R8" s="52"/>
      <c r="S8" s="53"/>
      <c r="T8" s="54">
        <v>100</v>
      </c>
      <c r="U8" s="54">
        <v>15</v>
      </c>
      <c r="V8" s="80">
        <f t="shared" si="0"/>
        <v>1.1994258017309078</v>
      </c>
      <c r="W8" s="80">
        <f t="shared" si="1"/>
        <v>0.96961345863341708</v>
      </c>
      <c r="X8" s="80"/>
      <c r="Y8" s="48" t="s">
        <v>13</v>
      </c>
      <c r="Z8" s="48"/>
    </row>
    <row r="9" spans="1:26" x14ac:dyDescent="0.2">
      <c r="A9" s="48" t="s">
        <v>10</v>
      </c>
      <c r="B9" s="48" t="s">
        <v>11</v>
      </c>
      <c r="C9" s="48" t="s">
        <v>14</v>
      </c>
      <c r="D9" s="49">
        <v>20</v>
      </c>
      <c r="E9" s="49" t="s">
        <v>12</v>
      </c>
      <c r="F9" s="49">
        <v>1980</v>
      </c>
      <c r="G9" s="49">
        <v>1960</v>
      </c>
      <c r="H9" s="50">
        <v>103.5331</v>
      </c>
      <c r="I9" s="50">
        <v>13.563079999999999</v>
      </c>
      <c r="J9" s="51">
        <v>834</v>
      </c>
      <c r="K9" s="50">
        <v>85.975099999999998</v>
      </c>
      <c r="L9" s="50">
        <v>11.84145</v>
      </c>
      <c r="M9" s="51">
        <v>403</v>
      </c>
      <c r="N9" s="50">
        <v>88.803430000000006</v>
      </c>
      <c r="O9" s="50">
        <v>14.535299999999999</v>
      </c>
      <c r="P9" s="51">
        <v>233</v>
      </c>
      <c r="Q9" s="52"/>
      <c r="R9" s="52"/>
      <c r="S9" s="53"/>
      <c r="T9" s="54">
        <v>100</v>
      </c>
      <c r="U9" s="54">
        <v>15</v>
      </c>
      <c r="V9" s="80">
        <f t="shared" si="0"/>
        <v>1.3477948443663927</v>
      </c>
      <c r="W9" s="80">
        <f t="shared" si="1"/>
        <v>1.0688205575054617</v>
      </c>
      <c r="X9" s="80"/>
      <c r="Y9" s="48" t="s">
        <v>13</v>
      </c>
      <c r="Z9" s="48"/>
    </row>
    <row r="10" spans="1:26" x14ac:dyDescent="0.2">
      <c r="A10" s="48" t="s">
        <v>10</v>
      </c>
      <c r="B10" s="48" t="s">
        <v>11</v>
      </c>
      <c r="C10" s="48" t="s">
        <v>14</v>
      </c>
      <c r="D10" s="49">
        <v>19</v>
      </c>
      <c r="E10" s="49" t="s">
        <v>12</v>
      </c>
      <c r="F10" s="49">
        <v>1980</v>
      </c>
      <c r="G10" s="49">
        <v>1961</v>
      </c>
      <c r="H10" s="50">
        <v>103.3755</v>
      </c>
      <c r="I10" s="50">
        <v>13.714880000000001</v>
      </c>
      <c r="J10" s="51">
        <v>738</v>
      </c>
      <c r="K10" s="50">
        <v>86.453559999999996</v>
      </c>
      <c r="L10" s="50">
        <v>12.28383</v>
      </c>
      <c r="M10" s="51">
        <v>418</v>
      </c>
      <c r="N10" s="50">
        <v>90.324650000000005</v>
      </c>
      <c r="O10" s="50">
        <v>14.568519999999999</v>
      </c>
      <c r="P10" s="51">
        <v>245</v>
      </c>
      <c r="Q10" s="52"/>
      <c r="R10" s="52"/>
      <c r="S10" s="53"/>
      <c r="T10" s="54">
        <v>100</v>
      </c>
      <c r="U10" s="54">
        <v>15</v>
      </c>
      <c r="V10" s="80">
        <f t="shared" si="0"/>
        <v>1.2804787722133437</v>
      </c>
      <c r="W10" s="80">
        <f t="shared" si="1"/>
        <v>0.93671768814331791</v>
      </c>
      <c r="X10" s="80"/>
      <c r="Y10" s="48" t="s">
        <v>13</v>
      </c>
      <c r="Z10" s="48"/>
    </row>
    <row r="11" spans="1:26" x14ac:dyDescent="0.2">
      <c r="A11" s="48" t="s">
        <v>10</v>
      </c>
      <c r="B11" s="48" t="s">
        <v>11</v>
      </c>
      <c r="C11" s="48" t="s">
        <v>14</v>
      </c>
      <c r="D11" s="49">
        <v>18</v>
      </c>
      <c r="E11" s="49" t="s">
        <v>12</v>
      </c>
      <c r="F11" s="49">
        <v>1980</v>
      </c>
      <c r="G11" s="49">
        <v>1962</v>
      </c>
      <c r="H11" s="50">
        <v>103.20910000000001</v>
      </c>
      <c r="I11" s="50">
        <v>14.03124</v>
      </c>
      <c r="J11" s="51">
        <v>793</v>
      </c>
      <c r="K11" s="50">
        <v>88.193439999999995</v>
      </c>
      <c r="L11" s="50">
        <v>13.165839999999999</v>
      </c>
      <c r="M11" s="51">
        <v>423</v>
      </c>
      <c r="N11" s="50">
        <v>90.793239999999997</v>
      </c>
      <c r="O11" s="50">
        <v>13.95058</v>
      </c>
      <c r="P11" s="51">
        <v>253</v>
      </c>
      <c r="Q11" s="52"/>
      <c r="R11" s="52"/>
      <c r="S11" s="53"/>
      <c r="T11" s="54">
        <v>100</v>
      </c>
      <c r="U11" s="54">
        <v>15</v>
      </c>
      <c r="V11" s="80">
        <f t="shared" si="0"/>
        <v>1.093130328477963</v>
      </c>
      <c r="W11" s="80">
        <f t="shared" si="1"/>
        <v>0.88610199241752574</v>
      </c>
      <c r="X11" s="80"/>
      <c r="Y11" s="48" t="s">
        <v>13</v>
      </c>
      <c r="Z11" s="48"/>
    </row>
    <row r="12" spans="1:26" x14ac:dyDescent="0.2">
      <c r="A12" s="48" t="s">
        <v>10</v>
      </c>
      <c r="B12" s="48" t="s">
        <v>11</v>
      </c>
      <c r="C12" s="48" t="s">
        <v>14</v>
      </c>
      <c r="D12" s="49">
        <v>17</v>
      </c>
      <c r="E12" s="49" t="s">
        <v>12</v>
      </c>
      <c r="F12" s="49">
        <v>1980</v>
      </c>
      <c r="G12" s="49">
        <v>1963</v>
      </c>
      <c r="H12" s="50">
        <v>103.3464</v>
      </c>
      <c r="I12" s="50">
        <v>14.06622</v>
      </c>
      <c r="J12" s="51">
        <v>726</v>
      </c>
      <c r="K12" s="50">
        <v>86.628860000000003</v>
      </c>
      <c r="L12" s="50">
        <v>12.062139999999999</v>
      </c>
      <c r="M12" s="51">
        <v>397</v>
      </c>
      <c r="N12" s="50">
        <v>93.074510000000004</v>
      </c>
      <c r="O12" s="50">
        <v>13.63172</v>
      </c>
      <c r="P12" s="51">
        <v>286</v>
      </c>
      <c r="Q12" s="52"/>
      <c r="R12" s="52"/>
      <c r="S12" s="53"/>
      <c r="T12" s="54">
        <v>100</v>
      </c>
      <c r="U12" s="54">
        <v>15</v>
      </c>
      <c r="V12" s="80">
        <f t="shared" si="0"/>
        <v>1.2483175305885017</v>
      </c>
      <c r="W12" s="80">
        <f t="shared" si="1"/>
        <v>0.73661083333106669</v>
      </c>
      <c r="X12" s="80"/>
      <c r="Y12" s="48" t="s">
        <v>13</v>
      </c>
      <c r="Z12" s="48"/>
    </row>
    <row r="13" spans="1:26" x14ac:dyDescent="0.2">
      <c r="A13" s="48" t="s">
        <v>10</v>
      </c>
      <c r="B13" s="48" t="s">
        <v>11</v>
      </c>
      <c r="C13" s="48" t="s">
        <v>14</v>
      </c>
      <c r="D13" s="49">
        <v>16</v>
      </c>
      <c r="E13" s="49" t="s">
        <v>12</v>
      </c>
      <c r="F13" s="49">
        <v>1980</v>
      </c>
      <c r="G13" s="49">
        <v>1964</v>
      </c>
      <c r="H13" s="50">
        <v>103.5086</v>
      </c>
      <c r="I13" s="50">
        <v>14.11369</v>
      </c>
      <c r="J13" s="51">
        <v>638</v>
      </c>
      <c r="K13" s="50">
        <v>87.414439999999999</v>
      </c>
      <c r="L13" s="50">
        <v>11.82221</v>
      </c>
      <c r="M13" s="51">
        <v>327</v>
      </c>
      <c r="N13" s="50">
        <v>90.914630000000002</v>
      </c>
      <c r="O13" s="50">
        <v>12.7781</v>
      </c>
      <c r="P13" s="51">
        <v>201</v>
      </c>
      <c r="Q13" s="52"/>
      <c r="R13" s="52"/>
      <c r="S13" s="53"/>
      <c r="T13" s="54">
        <v>100</v>
      </c>
      <c r="U13" s="54">
        <v>15</v>
      </c>
      <c r="V13" s="80">
        <f t="shared" si="0"/>
        <v>1.2027416794619152</v>
      </c>
      <c r="W13" s="80">
        <f t="shared" si="1"/>
        <v>0.9122432126195571</v>
      </c>
      <c r="X13" s="80"/>
      <c r="Y13" s="48" t="s">
        <v>13</v>
      </c>
      <c r="Z13" s="48"/>
    </row>
    <row r="14" spans="1:26" x14ac:dyDescent="0.2">
      <c r="A14" s="48" t="s">
        <v>15</v>
      </c>
      <c r="B14" s="48" t="s">
        <v>16</v>
      </c>
      <c r="C14" s="48" t="s">
        <v>227</v>
      </c>
      <c r="D14" s="49">
        <v>17</v>
      </c>
      <c r="E14" s="49" t="s">
        <v>12</v>
      </c>
      <c r="F14" s="49">
        <v>1997</v>
      </c>
      <c r="G14" s="49">
        <v>1980</v>
      </c>
      <c r="H14" s="56">
        <v>103.05929999999999</v>
      </c>
      <c r="I14" s="56">
        <v>14.104089999999999</v>
      </c>
      <c r="J14" s="57">
        <v>652</v>
      </c>
      <c r="K14" s="56">
        <v>88.552019999999999</v>
      </c>
      <c r="L14" s="56">
        <v>13.009829999999999</v>
      </c>
      <c r="M14" s="51">
        <v>366</v>
      </c>
      <c r="N14" s="58">
        <v>93.566550000000007</v>
      </c>
      <c r="O14" s="56">
        <v>12.978020000000001</v>
      </c>
      <c r="P14" s="51">
        <v>232</v>
      </c>
      <c r="Q14" s="52"/>
      <c r="R14" s="52"/>
      <c r="S14" s="53"/>
      <c r="T14" s="54">
        <v>100</v>
      </c>
      <c r="U14" s="54">
        <v>15</v>
      </c>
      <c r="V14" s="80">
        <f t="shared" si="0"/>
        <v>1.0573261486445313</v>
      </c>
      <c r="W14" s="80">
        <f t="shared" si="1"/>
        <v>0.68701196023545419</v>
      </c>
      <c r="X14" s="80"/>
      <c r="Y14" s="48" t="s">
        <v>13</v>
      </c>
      <c r="Z14" s="48"/>
    </row>
    <row r="15" spans="1:26" x14ac:dyDescent="0.2">
      <c r="A15" s="48" t="s">
        <v>15</v>
      </c>
      <c r="B15" s="48" t="s">
        <v>16</v>
      </c>
      <c r="C15" s="48" t="s">
        <v>227</v>
      </c>
      <c r="D15" s="49">
        <v>16</v>
      </c>
      <c r="E15" s="49" t="s">
        <v>12</v>
      </c>
      <c r="F15" s="49">
        <v>1997</v>
      </c>
      <c r="G15" s="49">
        <v>1981</v>
      </c>
      <c r="H15" s="56">
        <v>103.3767</v>
      </c>
      <c r="I15" s="56">
        <v>14.091189999999999</v>
      </c>
      <c r="J15" s="57">
        <v>775</v>
      </c>
      <c r="K15" s="56">
        <v>89.221379999999996</v>
      </c>
      <c r="L15" s="56">
        <v>13.75522</v>
      </c>
      <c r="M15" s="51">
        <v>378</v>
      </c>
      <c r="N15" s="58">
        <v>93.394949999999994</v>
      </c>
      <c r="O15" s="56">
        <v>13.1882</v>
      </c>
      <c r="P15" s="51">
        <v>281</v>
      </c>
      <c r="Q15" s="52"/>
      <c r="R15" s="52"/>
      <c r="S15" s="53"/>
      <c r="T15" s="54">
        <v>100</v>
      </c>
      <c r="U15" s="54">
        <v>15</v>
      </c>
      <c r="V15" s="80">
        <f>($H15-K15)/SQRT(($I15^2*$J15+L15^2*M15)/($J15+M15))</f>
        <v>1.0124006463907043</v>
      </c>
      <c r="W15" s="80">
        <f t="shared" si="1"/>
        <v>0.72035794878299264</v>
      </c>
      <c r="X15" s="80"/>
      <c r="Y15" s="48" t="s">
        <v>13</v>
      </c>
      <c r="Z15" s="48"/>
    </row>
    <row r="16" spans="1:26" x14ac:dyDescent="0.2">
      <c r="A16" s="48" t="s">
        <v>15</v>
      </c>
      <c r="B16" s="48" t="s">
        <v>16</v>
      </c>
      <c r="C16" s="48" t="s">
        <v>227</v>
      </c>
      <c r="D16" s="49">
        <v>15</v>
      </c>
      <c r="E16" s="49" t="s">
        <v>12</v>
      </c>
      <c r="F16" s="49">
        <v>1997</v>
      </c>
      <c r="G16" s="49">
        <v>1982</v>
      </c>
      <c r="H16" s="56">
        <v>102.6687</v>
      </c>
      <c r="I16" s="56">
        <v>14.19726</v>
      </c>
      <c r="J16" s="57">
        <v>757</v>
      </c>
      <c r="K16" s="56">
        <v>89.771929999999998</v>
      </c>
      <c r="L16" s="56">
        <v>13.748010000000001</v>
      </c>
      <c r="M16" s="51">
        <v>386</v>
      </c>
      <c r="N16" s="58">
        <v>95.121889999999993</v>
      </c>
      <c r="O16" s="56">
        <v>12.859640000000001</v>
      </c>
      <c r="P16" s="51">
        <v>268</v>
      </c>
      <c r="Q16" s="52"/>
      <c r="R16" s="52"/>
      <c r="S16" s="53"/>
      <c r="T16" s="54">
        <v>100</v>
      </c>
      <c r="U16" s="54">
        <v>15</v>
      </c>
      <c r="V16" s="80">
        <f t="shared" si="0"/>
        <v>0.91810570205886644</v>
      </c>
      <c r="W16" s="80">
        <f t="shared" si="1"/>
        <v>0.54450324502789493</v>
      </c>
      <c r="X16" s="80"/>
      <c r="Y16" s="48" t="s">
        <v>13</v>
      </c>
      <c r="Z16" s="48"/>
    </row>
    <row r="17" spans="1:26" x14ac:dyDescent="0.2">
      <c r="A17" s="48" t="s">
        <v>15</v>
      </c>
      <c r="B17" s="48" t="s">
        <v>16</v>
      </c>
      <c r="C17" s="48" t="s">
        <v>227</v>
      </c>
      <c r="D17" s="49">
        <v>14</v>
      </c>
      <c r="E17" s="49" t="s">
        <v>12</v>
      </c>
      <c r="F17" s="49">
        <v>1997</v>
      </c>
      <c r="G17" s="49">
        <v>1983</v>
      </c>
      <c r="H17" s="56">
        <v>103.68989999999999</v>
      </c>
      <c r="I17" s="56">
        <v>14.26423</v>
      </c>
      <c r="J17" s="57">
        <v>733</v>
      </c>
      <c r="K17" s="56">
        <v>90.066779999999994</v>
      </c>
      <c r="L17" s="56">
        <v>13.233269999999999</v>
      </c>
      <c r="M17" s="51">
        <v>372</v>
      </c>
      <c r="N17" s="58">
        <v>92.768010000000004</v>
      </c>
      <c r="O17" s="56">
        <v>12.85904</v>
      </c>
      <c r="P17" s="51">
        <v>263</v>
      </c>
      <c r="Q17" s="52"/>
      <c r="R17" s="52"/>
      <c r="S17" s="53"/>
      <c r="T17" s="54">
        <v>100</v>
      </c>
      <c r="U17" s="54">
        <v>15</v>
      </c>
      <c r="V17" s="80">
        <f t="shared" si="0"/>
        <v>0.97827318791951901</v>
      </c>
      <c r="W17" s="80">
        <f t="shared" si="1"/>
        <v>0.78535291139423991</v>
      </c>
      <c r="X17" s="80"/>
      <c r="Y17" s="48" t="s">
        <v>13</v>
      </c>
      <c r="Z17" s="48"/>
    </row>
    <row r="18" spans="1:26" x14ac:dyDescent="0.2">
      <c r="A18" s="48" t="s">
        <v>15</v>
      </c>
      <c r="B18" s="48" t="s">
        <v>16</v>
      </c>
      <c r="C18" s="48" t="s">
        <v>227</v>
      </c>
      <c r="D18" s="49">
        <v>13</v>
      </c>
      <c r="E18" s="49" t="s">
        <v>12</v>
      </c>
      <c r="F18" s="49">
        <v>1997</v>
      </c>
      <c r="G18" s="49">
        <v>1984</v>
      </c>
      <c r="H18" s="56">
        <v>102.93129999999999</v>
      </c>
      <c r="I18" s="56">
        <v>14.46397</v>
      </c>
      <c r="J18" s="57">
        <v>737</v>
      </c>
      <c r="K18" s="56">
        <v>89.870130000000003</v>
      </c>
      <c r="L18" s="56">
        <v>12.572430000000001</v>
      </c>
      <c r="M18" s="51">
        <v>345</v>
      </c>
      <c r="N18" s="58">
        <v>94.358789999999999</v>
      </c>
      <c r="O18" s="56">
        <v>14.138339999999999</v>
      </c>
      <c r="P18" s="51">
        <v>271</v>
      </c>
      <c r="Q18" s="52"/>
      <c r="R18" s="52"/>
      <c r="S18" s="53"/>
      <c r="T18" s="54">
        <v>100</v>
      </c>
      <c r="U18" s="54">
        <v>15</v>
      </c>
      <c r="V18" s="80">
        <f t="shared" si="0"/>
        <v>0.94040701003435268</v>
      </c>
      <c r="W18" s="80">
        <f t="shared" si="1"/>
        <v>0.59625936182543393</v>
      </c>
      <c r="X18" s="80"/>
      <c r="Y18" s="48" t="s">
        <v>13</v>
      </c>
      <c r="Z18" s="48"/>
    </row>
    <row r="19" spans="1:26" x14ac:dyDescent="0.2">
      <c r="A19" s="48" t="s">
        <v>83</v>
      </c>
      <c r="B19" s="48" t="s">
        <v>82</v>
      </c>
      <c r="C19" s="48" t="s">
        <v>21</v>
      </c>
      <c r="D19" s="49"/>
      <c r="E19" s="49" t="s">
        <v>12</v>
      </c>
      <c r="F19" s="49"/>
      <c r="G19" s="49">
        <v>1959</v>
      </c>
      <c r="H19" s="50">
        <v>102.70180000000001</v>
      </c>
      <c r="I19" s="50">
        <v>13.18294</v>
      </c>
      <c r="J19" s="51">
        <v>1479</v>
      </c>
      <c r="K19" s="50">
        <v>88.023809999999997</v>
      </c>
      <c r="L19" s="50">
        <v>15.89603</v>
      </c>
      <c r="M19" s="51">
        <v>210</v>
      </c>
      <c r="N19" s="58"/>
      <c r="O19" s="56"/>
      <c r="P19" s="51"/>
      <c r="Q19" s="52"/>
      <c r="R19" s="52"/>
      <c r="S19" s="53"/>
      <c r="T19" s="54">
        <v>100</v>
      </c>
      <c r="U19" s="54">
        <v>15</v>
      </c>
      <c r="V19" s="80">
        <f>($H19-K19)/SQRT(($I19^2*$J19+L19^2*M19)/($J19+M19))</f>
        <v>1.0832565520070772</v>
      </c>
      <c r="W19" s="80"/>
      <c r="X19" s="80"/>
      <c r="Y19" s="48" t="s">
        <v>119</v>
      </c>
      <c r="Z19" s="48" t="s">
        <v>18</v>
      </c>
    </row>
    <row r="20" spans="1:26" x14ac:dyDescent="0.2">
      <c r="A20" s="48" t="s">
        <v>83</v>
      </c>
      <c r="B20" s="48" t="s">
        <v>82</v>
      </c>
      <c r="C20" s="48" t="s">
        <v>21</v>
      </c>
      <c r="D20" s="49"/>
      <c r="E20" s="49" t="s">
        <v>12</v>
      </c>
      <c r="F20" s="49"/>
      <c r="G20" s="49">
        <v>1965</v>
      </c>
      <c r="H20" s="50">
        <v>105.3152</v>
      </c>
      <c r="I20" s="50">
        <v>15.236079999999999</v>
      </c>
      <c r="J20" s="51">
        <v>1028</v>
      </c>
      <c r="K20" s="50">
        <v>92.921660000000003</v>
      </c>
      <c r="L20" s="50">
        <v>16.328469999999999</v>
      </c>
      <c r="M20" s="51">
        <v>217</v>
      </c>
      <c r="N20" s="58"/>
      <c r="O20" s="56"/>
      <c r="P20" s="51"/>
      <c r="Q20" s="52"/>
      <c r="R20" s="52"/>
      <c r="S20" s="53"/>
      <c r="T20" s="54">
        <v>100</v>
      </c>
      <c r="U20" s="54">
        <v>15</v>
      </c>
      <c r="V20" s="80">
        <f t="shared" ref="V20:V42" si="2">($H20-K20)/SQRT(($I20^2*$J20+L20^2*M20)/($J20+M20))</f>
        <v>0.80310414419097853</v>
      </c>
      <c r="W20" s="80"/>
      <c r="X20" s="80"/>
      <c r="Y20" s="48" t="s">
        <v>119</v>
      </c>
      <c r="Z20" s="48" t="s">
        <v>18</v>
      </c>
    </row>
    <row r="21" spans="1:26" x14ac:dyDescent="0.2">
      <c r="A21" s="48" t="s">
        <v>83</v>
      </c>
      <c r="B21" s="48" t="s">
        <v>82</v>
      </c>
      <c r="C21" s="48" t="s">
        <v>21</v>
      </c>
      <c r="D21" s="49"/>
      <c r="E21" s="49" t="s">
        <v>12</v>
      </c>
      <c r="F21" s="49"/>
      <c r="G21" s="49">
        <v>1970</v>
      </c>
      <c r="H21" s="50">
        <v>104.57470000000001</v>
      </c>
      <c r="I21" s="50">
        <v>14.10365</v>
      </c>
      <c r="J21" s="51">
        <v>830</v>
      </c>
      <c r="K21" s="50">
        <v>92.939700000000002</v>
      </c>
      <c r="L21" s="50">
        <v>13.878489999999999</v>
      </c>
      <c r="M21" s="51">
        <v>199</v>
      </c>
      <c r="N21" s="59"/>
      <c r="O21" s="56"/>
      <c r="P21" s="51"/>
      <c r="Q21" s="52"/>
      <c r="R21" s="52"/>
      <c r="S21" s="53"/>
      <c r="T21" s="54">
        <v>100</v>
      </c>
      <c r="U21" s="54">
        <v>15</v>
      </c>
      <c r="V21" s="80">
        <f t="shared" si="2"/>
        <v>0.8275021065950815</v>
      </c>
      <c r="W21" s="80"/>
      <c r="X21" s="80"/>
      <c r="Y21" s="48" t="s">
        <v>119</v>
      </c>
      <c r="Z21" s="48" t="s">
        <v>18</v>
      </c>
    </row>
    <row r="22" spans="1:26" x14ac:dyDescent="0.2">
      <c r="A22" s="48" t="s">
        <v>17</v>
      </c>
      <c r="B22" s="48" t="s">
        <v>82</v>
      </c>
      <c r="C22" s="48" t="s">
        <v>21</v>
      </c>
      <c r="D22" s="49"/>
      <c r="E22" s="49" t="s">
        <v>12</v>
      </c>
      <c r="F22" s="49"/>
      <c r="G22" s="49">
        <v>1981</v>
      </c>
      <c r="H22" s="50">
        <v>105.3903</v>
      </c>
      <c r="I22" s="50">
        <v>13.50417</v>
      </c>
      <c r="J22" s="51">
        <v>1304</v>
      </c>
      <c r="K22" s="50">
        <v>92.752139999999997</v>
      </c>
      <c r="L22" s="50">
        <v>13.52214</v>
      </c>
      <c r="M22" s="51">
        <v>234</v>
      </c>
      <c r="N22" s="58"/>
      <c r="O22" s="56"/>
      <c r="P22" s="51"/>
      <c r="Q22" s="52"/>
      <c r="R22" s="52"/>
      <c r="S22" s="53"/>
      <c r="T22" s="54">
        <v>100</v>
      </c>
      <c r="U22" s="54">
        <v>15</v>
      </c>
      <c r="V22" s="80">
        <f t="shared" si="2"/>
        <v>0.93568137477100211</v>
      </c>
      <c r="W22" s="80"/>
      <c r="X22" s="80"/>
      <c r="Y22" s="48" t="s">
        <v>119</v>
      </c>
      <c r="Z22" s="48" t="s">
        <v>18</v>
      </c>
    </row>
    <row r="23" spans="1:26" x14ac:dyDescent="0.2">
      <c r="A23" s="48" t="s">
        <v>19</v>
      </c>
      <c r="B23" s="48" t="s">
        <v>20</v>
      </c>
      <c r="C23" s="48" t="s">
        <v>21</v>
      </c>
      <c r="D23" s="49" t="s">
        <v>22</v>
      </c>
      <c r="E23" s="60" t="s">
        <v>23</v>
      </c>
      <c r="F23" s="61">
        <v>1986</v>
      </c>
      <c r="G23" s="61"/>
      <c r="H23" s="50">
        <v>103.5</v>
      </c>
      <c r="I23" s="50">
        <v>15.8</v>
      </c>
      <c r="J23" s="51">
        <v>1303</v>
      </c>
      <c r="K23" s="50">
        <v>86.1</v>
      </c>
      <c r="L23" s="50">
        <v>15.1</v>
      </c>
      <c r="M23" s="51">
        <v>210</v>
      </c>
      <c r="N23" s="50"/>
      <c r="O23" s="50"/>
      <c r="P23" s="51"/>
      <c r="Q23" s="52"/>
      <c r="R23" s="52"/>
      <c r="S23" s="53"/>
      <c r="T23" s="54">
        <v>100</v>
      </c>
      <c r="U23" s="54">
        <v>15</v>
      </c>
      <c r="V23" s="80">
        <f t="shared" si="2"/>
        <v>1.1079480889196456</v>
      </c>
      <c r="W23" s="80"/>
      <c r="X23" s="80"/>
      <c r="Y23" s="48" t="s">
        <v>24</v>
      </c>
      <c r="Z23" s="48" t="s">
        <v>25</v>
      </c>
    </row>
    <row r="24" spans="1:26" x14ac:dyDescent="0.2">
      <c r="A24" s="48" t="s">
        <v>26</v>
      </c>
      <c r="B24" s="48" t="s">
        <v>27</v>
      </c>
      <c r="C24" s="48" t="s">
        <v>21</v>
      </c>
      <c r="D24" s="49" t="s">
        <v>22</v>
      </c>
      <c r="E24" s="60" t="s">
        <v>23</v>
      </c>
      <c r="F24" s="61">
        <v>2002</v>
      </c>
      <c r="G24" s="61"/>
      <c r="H24" s="50">
        <v>103.3</v>
      </c>
      <c r="I24" s="50">
        <v>14</v>
      </c>
      <c r="J24" s="51">
        <v>752</v>
      </c>
      <c r="K24" s="50">
        <v>89.5</v>
      </c>
      <c r="L24" s="50">
        <v>14.8</v>
      </c>
      <c r="M24" s="51">
        <v>128</v>
      </c>
      <c r="N24" s="50"/>
      <c r="O24" s="50"/>
      <c r="P24" s="51"/>
      <c r="Q24" s="52"/>
      <c r="R24" s="52"/>
      <c r="S24" s="53"/>
      <c r="T24" s="54">
        <v>100</v>
      </c>
      <c r="U24" s="54">
        <v>15</v>
      </c>
      <c r="V24" s="80">
        <f t="shared" si="2"/>
        <v>0.97739380057958936</v>
      </c>
      <c r="W24" s="80"/>
      <c r="X24" s="80"/>
      <c r="Y24" s="48" t="s">
        <v>24</v>
      </c>
      <c r="Z24" s="48" t="s">
        <v>25</v>
      </c>
    </row>
    <row r="25" spans="1:26" x14ac:dyDescent="0.2">
      <c r="A25" s="48" t="s">
        <v>28</v>
      </c>
      <c r="B25" s="48" t="s">
        <v>88</v>
      </c>
      <c r="C25" s="48" t="s">
        <v>21</v>
      </c>
      <c r="D25" s="49" t="s">
        <v>29</v>
      </c>
      <c r="E25" s="49" t="s">
        <v>23</v>
      </c>
      <c r="F25" s="62">
        <v>1978</v>
      </c>
      <c r="G25" s="62"/>
      <c r="H25" s="63">
        <v>101.38</v>
      </c>
      <c r="I25" s="63">
        <v>14.67</v>
      </c>
      <c r="J25" s="64">
        <v>1664</v>
      </c>
      <c r="K25" s="63">
        <v>86.86</v>
      </c>
      <c r="L25" s="63">
        <v>13.03</v>
      </c>
      <c r="M25" s="64">
        <v>192</v>
      </c>
      <c r="N25" s="50"/>
      <c r="O25" s="50"/>
      <c r="P25" s="51"/>
      <c r="Q25" s="52"/>
      <c r="R25" s="52"/>
      <c r="S25" s="53"/>
      <c r="T25" s="54">
        <v>100</v>
      </c>
      <c r="U25" s="54">
        <v>15</v>
      </c>
      <c r="V25" s="80">
        <f t="shared" si="2"/>
        <v>1.0007620228803118</v>
      </c>
      <c r="W25" s="80"/>
      <c r="X25" s="80"/>
      <c r="Y25" s="48" t="s">
        <v>30</v>
      </c>
      <c r="Z25" s="48"/>
    </row>
    <row r="26" spans="1:26" x14ac:dyDescent="0.2">
      <c r="A26" s="48" t="s">
        <v>31</v>
      </c>
      <c r="B26" s="48" t="s">
        <v>89</v>
      </c>
      <c r="C26" s="48" t="s">
        <v>21</v>
      </c>
      <c r="D26" s="49" t="s">
        <v>29</v>
      </c>
      <c r="E26" s="49" t="s">
        <v>23</v>
      </c>
      <c r="F26" s="62">
        <v>1995</v>
      </c>
      <c r="G26" s="62"/>
      <c r="H26" s="63">
        <v>102.6</v>
      </c>
      <c r="I26" s="63">
        <v>14.81</v>
      </c>
      <c r="J26" s="64">
        <v>1523</v>
      </c>
      <c r="K26" s="63">
        <v>89.1</v>
      </c>
      <c r="L26" s="63">
        <v>13.31</v>
      </c>
      <c r="M26" s="64">
        <v>247</v>
      </c>
      <c r="N26" s="50"/>
      <c r="O26" s="50"/>
      <c r="P26" s="51"/>
      <c r="Q26" s="52"/>
      <c r="R26" s="52"/>
      <c r="S26" s="53"/>
      <c r="T26" s="54">
        <v>100</v>
      </c>
      <c r="U26" s="54">
        <v>15</v>
      </c>
      <c r="V26" s="80">
        <f>($H26-K26)/SQRT(($I26^2*$J26+L26^2*M26)/($J26+M26))</f>
        <v>0.9240292631357705</v>
      </c>
      <c r="W26" s="80"/>
      <c r="X26" s="80"/>
      <c r="Y26" s="48" t="s">
        <v>32</v>
      </c>
      <c r="Z26" s="48"/>
    </row>
    <row r="27" spans="1:26" x14ac:dyDescent="0.2">
      <c r="A27" s="48" t="s">
        <v>33</v>
      </c>
      <c r="B27" s="48" t="s">
        <v>90</v>
      </c>
      <c r="C27" s="48" t="s">
        <v>21</v>
      </c>
      <c r="D27" s="49" t="s">
        <v>29</v>
      </c>
      <c r="E27" s="49" t="s">
        <v>23</v>
      </c>
      <c r="F27" s="62">
        <v>2006</v>
      </c>
      <c r="G27" s="62"/>
      <c r="H27" s="50">
        <v>103.21</v>
      </c>
      <c r="I27" s="50">
        <v>13.77</v>
      </c>
      <c r="J27" s="64">
        <v>1540</v>
      </c>
      <c r="K27" s="50">
        <v>88.67</v>
      </c>
      <c r="L27" s="50">
        <v>13.68</v>
      </c>
      <c r="M27" s="64">
        <v>260</v>
      </c>
      <c r="N27" s="50">
        <v>91.63</v>
      </c>
      <c r="O27" s="50">
        <v>14.29</v>
      </c>
      <c r="P27" s="51">
        <v>289</v>
      </c>
      <c r="Q27" s="52">
        <v>106.07</v>
      </c>
      <c r="R27" s="52">
        <v>15.01</v>
      </c>
      <c r="S27" s="53">
        <v>71</v>
      </c>
      <c r="T27" s="54">
        <v>100</v>
      </c>
      <c r="U27" s="54">
        <v>15</v>
      </c>
      <c r="V27" s="80">
        <f>($H27-K27)/SQRT(($I27^2*$J27++L27^2*M27)/($J27+M27))</f>
        <v>1.0569136837950392</v>
      </c>
      <c r="W27" s="80">
        <f>($H27-N27)/SQRT(($I27^2*$J27+O27^2*P27)/($J27+P27))</f>
        <v>0.83589204476122914</v>
      </c>
      <c r="X27" s="80">
        <f>($H27-Q27)/SQRT(($I27^2*$J27+R27^2*S27)/($J27+S27))</f>
        <v>-0.20684180693939969</v>
      </c>
      <c r="Y27" s="48" t="s">
        <v>34</v>
      </c>
      <c r="Z27" s="48"/>
    </row>
    <row r="28" spans="1:26" x14ac:dyDescent="0.2">
      <c r="A28" s="48" t="s">
        <v>35</v>
      </c>
      <c r="B28" s="48" t="s">
        <v>84</v>
      </c>
      <c r="C28" s="48" t="s">
        <v>21</v>
      </c>
      <c r="D28" s="49" t="s">
        <v>36</v>
      </c>
      <c r="E28" s="49" t="s">
        <v>23</v>
      </c>
      <c r="F28" s="61">
        <v>1976</v>
      </c>
      <c r="G28" s="61"/>
      <c r="H28" s="56">
        <v>102.3767</v>
      </c>
      <c r="I28" s="56">
        <v>13.24624</v>
      </c>
      <c r="J28" s="57">
        <v>1768</v>
      </c>
      <c r="K28" s="56">
        <v>84.325400000000002</v>
      </c>
      <c r="L28" s="56">
        <v>15.43181</v>
      </c>
      <c r="M28" s="57">
        <v>252</v>
      </c>
      <c r="N28" s="50"/>
      <c r="O28" s="50"/>
      <c r="P28" s="51"/>
      <c r="Q28" s="52"/>
      <c r="R28" s="52"/>
      <c r="S28" s="53"/>
      <c r="T28" s="54">
        <v>100</v>
      </c>
      <c r="U28" s="54">
        <v>15</v>
      </c>
      <c r="V28" s="80">
        <f t="shared" ref="V28:V29" si="3">($H28-K28)/SQRT(($I28^2*$J28++L28^2*M28)/($J28+M28))</f>
        <v>1.3333631951588365</v>
      </c>
      <c r="W28" s="80"/>
      <c r="X28" s="80"/>
      <c r="Y28" s="48" t="s">
        <v>119</v>
      </c>
      <c r="Z28" s="48" t="s">
        <v>18</v>
      </c>
    </row>
    <row r="29" spans="1:26" x14ac:dyDescent="0.2">
      <c r="A29" s="48" t="s">
        <v>37</v>
      </c>
      <c r="B29" s="48" t="s">
        <v>85</v>
      </c>
      <c r="C29" s="48" t="s">
        <v>21</v>
      </c>
      <c r="D29" s="49" t="s">
        <v>36</v>
      </c>
      <c r="E29" s="49" t="s">
        <v>23</v>
      </c>
      <c r="F29" s="61">
        <v>1987</v>
      </c>
      <c r="G29" s="61"/>
      <c r="H29" s="56">
        <v>104.4058</v>
      </c>
      <c r="I29" s="56">
        <v>14.84294</v>
      </c>
      <c r="J29" s="57">
        <v>2411</v>
      </c>
      <c r="K29" s="56">
        <v>93.095910000000003</v>
      </c>
      <c r="L29" s="56">
        <v>15.563650000000001</v>
      </c>
      <c r="M29" s="57">
        <v>564</v>
      </c>
      <c r="N29" s="56">
        <v>97.269689999999997</v>
      </c>
      <c r="O29" s="56">
        <v>15.56513</v>
      </c>
      <c r="P29" s="51">
        <v>153</v>
      </c>
      <c r="Q29" s="52">
        <v>97.707449999999994</v>
      </c>
      <c r="R29" s="52">
        <v>19.761199999999999</v>
      </c>
      <c r="S29" s="53">
        <v>54</v>
      </c>
      <c r="T29" s="54">
        <v>100</v>
      </c>
      <c r="U29" s="54">
        <v>15</v>
      </c>
      <c r="V29" s="80">
        <f t="shared" si="3"/>
        <v>0.75488667404385423</v>
      </c>
      <c r="W29" s="80">
        <f t="shared" ref="W29" si="4">($H29-N29)/SQRT(($I29^2*$J29+O29^2*P29)/($J29+P29))</f>
        <v>0.47935121180756862</v>
      </c>
      <c r="X29" s="80">
        <f t="shared" ref="X29:X31" si="5">($H29-Q29)/SQRT(($I29^2*$J29+R29^2*S29)/($J29+S29))</f>
        <v>0.44751116649434103</v>
      </c>
      <c r="Y29" s="48" t="s">
        <v>119</v>
      </c>
      <c r="Z29" s="48" t="s">
        <v>18</v>
      </c>
    </row>
    <row r="30" spans="1:26" x14ac:dyDescent="0.2">
      <c r="A30" s="48" t="s">
        <v>38</v>
      </c>
      <c r="B30" s="48" t="s">
        <v>86</v>
      </c>
      <c r="C30" s="48" t="s">
        <v>21</v>
      </c>
      <c r="D30" s="49" t="s">
        <v>36</v>
      </c>
      <c r="E30" s="49" t="s">
        <v>23</v>
      </c>
      <c r="F30" s="61">
        <v>1998</v>
      </c>
      <c r="G30" s="61"/>
      <c r="H30" s="56">
        <v>106.2201</v>
      </c>
      <c r="I30" s="56">
        <v>13.158899999999999</v>
      </c>
      <c r="J30" s="57">
        <v>1858</v>
      </c>
      <c r="K30" s="56">
        <v>92.748829999999998</v>
      </c>
      <c r="L30" s="56">
        <v>13.027329999999999</v>
      </c>
      <c r="M30" s="57">
        <v>247</v>
      </c>
      <c r="N30" s="56">
        <v>95.110150000000004</v>
      </c>
      <c r="O30" s="56">
        <v>15.080439999999999</v>
      </c>
      <c r="P30" s="51">
        <v>137</v>
      </c>
      <c r="Q30" s="52">
        <v>106.038</v>
      </c>
      <c r="R30" s="52">
        <v>19.384039999999999</v>
      </c>
      <c r="S30" s="53">
        <v>60</v>
      </c>
      <c r="T30" s="54">
        <v>100</v>
      </c>
      <c r="U30" s="54">
        <v>15</v>
      </c>
      <c r="V30" s="80">
        <f>($H30-K30)/SQRT(($I30^2*$J30++L30^2*M30)/($J30+M30))</f>
        <v>1.0249354762532381</v>
      </c>
      <c r="W30" s="80">
        <f>($H30-N30)/SQRT(($I30^2*$J30+O30^2*P30)/($J30+P30))</f>
        <v>0.83535115763163226</v>
      </c>
      <c r="X30" s="80">
        <f t="shared" si="5"/>
        <v>1.359205000365191E-2</v>
      </c>
      <c r="Y30" s="48" t="s">
        <v>119</v>
      </c>
      <c r="Z30" s="48" t="s">
        <v>18</v>
      </c>
    </row>
    <row r="31" spans="1:26" x14ac:dyDescent="0.2">
      <c r="A31" s="48" t="s">
        <v>39</v>
      </c>
      <c r="B31" s="48" t="s">
        <v>87</v>
      </c>
      <c r="C31" s="48" t="s">
        <v>21</v>
      </c>
      <c r="D31" s="49" t="s">
        <v>36</v>
      </c>
      <c r="E31" s="49" t="s">
        <v>23</v>
      </c>
      <c r="F31" s="49">
        <v>2012</v>
      </c>
      <c r="G31" s="49"/>
      <c r="H31" s="50">
        <v>103.65</v>
      </c>
      <c r="I31" s="50">
        <v>14.554029999999999</v>
      </c>
      <c r="J31" s="51">
        <v>2644</v>
      </c>
      <c r="K31" s="50">
        <v>92.519099999999995</v>
      </c>
      <c r="L31" s="50">
        <v>15.335699999999999</v>
      </c>
      <c r="M31" s="51">
        <v>611</v>
      </c>
      <c r="N31" s="50">
        <v>96.504199999999997</v>
      </c>
      <c r="O31" s="50">
        <v>16.264340000000001</v>
      </c>
      <c r="P31" s="51">
        <v>651</v>
      </c>
      <c r="Q31" s="52">
        <v>103.4833</v>
      </c>
      <c r="R31" s="52">
        <v>17.343440000000001</v>
      </c>
      <c r="S31" s="53">
        <v>162</v>
      </c>
      <c r="T31" s="54">
        <v>100</v>
      </c>
      <c r="U31" s="54">
        <v>15</v>
      </c>
      <c r="V31" s="80">
        <f>($H31-K31)/SQRT(($I31^2*$J31++L31^2*M31)/($J31+M31))</f>
        <v>0.75700187670681374</v>
      </c>
      <c r="W31" s="80">
        <f>($H31-N31)/SQRT(($I31^2*$J31+O31^2*P31)/($J31+P31))</f>
        <v>0.47934255555696392</v>
      </c>
      <c r="X31" s="80">
        <f t="shared" si="5"/>
        <v>1.1317464440349761E-2</v>
      </c>
      <c r="Y31" s="48" t="s">
        <v>162</v>
      </c>
      <c r="Z31" s="48" t="s">
        <v>40</v>
      </c>
    </row>
    <row r="32" spans="1:26" x14ac:dyDescent="0.2">
      <c r="A32" s="48" t="s">
        <v>41</v>
      </c>
      <c r="B32" s="48" t="s">
        <v>91</v>
      </c>
      <c r="C32" s="48" t="s">
        <v>21</v>
      </c>
      <c r="D32" s="49" t="s">
        <v>42</v>
      </c>
      <c r="E32" s="49" t="s">
        <v>23</v>
      </c>
      <c r="F32" s="49">
        <v>1991</v>
      </c>
      <c r="G32" s="49"/>
      <c r="H32" s="50">
        <v>102.84602456367162</v>
      </c>
      <c r="I32" s="50">
        <v>13.937252495041356</v>
      </c>
      <c r="J32" s="51">
        <v>1547</v>
      </c>
      <c r="K32" s="50">
        <v>89.85933609958505</v>
      </c>
      <c r="L32" s="50">
        <v>15.076002474873988</v>
      </c>
      <c r="M32" s="51">
        <v>241</v>
      </c>
      <c r="N32" s="50">
        <v>89.971428571428575</v>
      </c>
      <c r="O32" s="50">
        <v>14.450704382238852</v>
      </c>
      <c r="P32" s="51">
        <v>140</v>
      </c>
      <c r="Q32" s="52"/>
      <c r="R32" s="52"/>
      <c r="S32" s="53"/>
      <c r="T32" s="54">
        <v>100</v>
      </c>
      <c r="U32" s="54">
        <v>15</v>
      </c>
      <c r="V32" s="80">
        <f t="shared" si="2"/>
        <v>0.92129611177466886</v>
      </c>
      <c r="W32" s="80">
        <f t="shared" ref="W32:W35" si="6">($H32-N32)/SQRT(($I32^2*$J32+O32^2*P32)/($J32+P32))</f>
        <v>0.92089139776137618</v>
      </c>
      <c r="X32" s="80"/>
      <c r="Y32" s="48" t="s">
        <v>43</v>
      </c>
      <c r="Z32" s="48"/>
    </row>
    <row r="33" spans="1:26" x14ac:dyDescent="0.2">
      <c r="A33" s="48" t="s">
        <v>44</v>
      </c>
      <c r="B33" s="48" t="s">
        <v>45</v>
      </c>
      <c r="C33" s="48" t="s">
        <v>227</v>
      </c>
      <c r="D33" s="49" t="s">
        <v>46</v>
      </c>
      <c r="E33" s="49" t="s">
        <v>23</v>
      </c>
      <c r="F33" s="49">
        <v>1972</v>
      </c>
      <c r="G33" s="49"/>
      <c r="H33" s="50">
        <v>51.823</v>
      </c>
      <c r="I33" s="50">
        <v>9.0809999999999995</v>
      </c>
      <c r="J33" s="51">
        <v>11911</v>
      </c>
      <c r="K33" s="50">
        <v>39.582000000000001</v>
      </c>
      <c r="L33" s="50">
        <v>8.9410000000000007</v>
      </c>
      <c r="M33" s="51">
        <v>1896</v>
      </c>
      <c r="N33" s="50">
        <v>42.445999999999998</v>
      </c>
      <c r="O33" s="50">
        <v>8.9510000000000005</v>
      </c>
      <c r="P33" s="51">
        <v>492</v>
      </c>
      <c r="Q33" s="52">
        <v>53.072000000000003</v>
      </c>
      <c r="R33" s="52">
        <v>9.91</v>
      </c>
      <c r="S33" s="53">
        <v>176</v>
      </c>
      <c r="T33" s="54">
        <v>50</v>
      </c>
      <c r="U33" s="54">
        <v>10</v>
      </c>
      <c r="V33" s="80">
        <f t="shared" si="2"/>
        <v>1.350820008464952</v>
      </c>
      <c r="W33" s="80">
        <f t="shared" si="6"/>
        <v>1.0331782035821044</v>
      </c>
      <c r="X33" s="80">
        <v>-0.14544479975781405</v>
      </c>
      <c r="Y33" s="48" t="s">
        <v>47</v>
      </c>
      <c r="Z33" s="48"/>
    </row>
    <row r="34" spans="1:26" x14ac:dyDescent="0.2">
      <c r="A34" s="48" t="s">
        <v>10</v>
      </c>
      <c r="B34" s="48" t="s">
        <v>11</v>
      </c>
      <c r="C34" s="48" t="s">
        <v>227</v>
      </c>
      <c r="D34" s="49" t="s">
        <v>48</v>
      </c>
      <c r="E34" s="49" t="s">
        <v>23</v>
      </c>
      <c r="F34" s="49">
        <v>1980</v>
      </c>
      <c r="G34" s="49"/>
      <c r="H34" s="50">
        <v>103.34050000000001</v>
      </c>
      <c r="I34" s="50">
        <v>13.8102</v>
      </c>
      <c r="J34" s="51">
        <v>6502</v>
      </c>
      <c r="K34" s="50">
        <v>86.702699999999993</v>
      </c>
      <c r="L34" s="50">
        <v>12.42905</v>
      </c>
      <c r="M34" s="51">
        <v>3022</v>
      </c>
      <c r="N34" s="50">
        <v>90.453419999999994</v>
      </c>
      <c r="O34" s="50">
        <v>14.150499999999999</v>
      </c>
      <c r="P34" s="51">
        <v>1829</v>
      </c>
      <c r="Q34" s="52"/>
      <c r="R34" s="52"/>
      <c r="S34" s="53"/>
      <c r="T34" s="54">
        <v>100</v>
      </c>
      <c r="U34" s="54">
        <v>15</v>
      </c>
      <c r="V34" s="80">
        <f t="shared" si="2"/>
        <v>1.2427956275756848</v>
      </c>
      <c r="W34" s="80">
        <f t="shared" si="6"/>
        <v>0.92808789613228326</v>
      </c>
      <c r="X34" s="80"/>
      <c r="Y34" s="48" t="s">
        <v>13</v>
      </c>
      <c r="Z34" s="48" t="s">
        <v>49</v>
      </c>
    </row>
    <row r="35" spans="1:26" x14ac:dyDescent="0.2">
      <c r="A35" s="48" t="s">
        <v>15</v>
      </c>
      <c r="B35" s="48" t="s">
        <v>16</v>
      </c>
      <c r="C35" s="48" t="s">
        <v>227</v>
      </c>
      <c r="D35" s="49" t="s">
        <v>50</v>
      </c>
      <c r="E35" s="49" t="s">
        <v>23</v>
      </c>
      <c r="F35" s="49">
        <v>1997</v>
      </c>
      <c r="G35" s="49"/>
      <c r="H35" s="50">
        <v>103.13379999999999</v>
      </c>
      <c r="I35" s="50">
        <v>14.223240000000001</v>
      </c>
      <c r="J35" s="51">
        <v>3654</v>
      </c>
      <c r="K35" s="50">
        <v>89.501609999999999</v>
      </c>
      <c r="L35" s="50">
        <v>13.279949999999999</v>
      </c>
      <c r="M35" s="51">
        <v>1847</v>
      </c>
      <c r="N35" s="50">
        <v>93.836160000000007</v>
      </c>
      <c r="O35" s="50">
        <v>13.21435</v>
      </c>
      <c r="P35" s="51">
        <v>1315</v>
      </c>
      <c r="Q35" s="52">
        <v>105.8246</v>
      </c>
      <c r="R35" s="52">
        <v>14.27186</v>
      </c>
      <c r="S35" s="53">
        <v>127</v>
      </c>
      <c r="T35" s="54">
        <v>100</v>
      </c>
      <c r="U35" s="54">
        <v>15</v>
      </c>
      <c r="V35" s="80">
        <f t="shared" si="2"/>
        <v>0.97977046385841571</v>
      </c>
      <c r="W35" s="80">
        <f t="shared" si="6"/>
        <v>0.66586068548757715</v>
      </c>
      <c r="X35" s="80">
        <v>-0.18916158136777858</v>
      </c>
      <c r="Y35" s="48" t="s">
        <v>13</v>
      </c>
      <c r="Z35" s="48" t="s">
        <v>49</v>
      </c>
    </row>
    <row r="36" spans="1:26" x14ac:dyDescent="0.2">
      <c r="A36" s="48" t="s">
        <v>51</v>
      </c>
      <c r="B36" s="48" t="s">
        <v>92</v>
      </c>
      <c r="C36" s="48" t="s">
        <v>21</v>
      </c>
      <c r="D36" s="49" t="s">
        <v>52</v>
      </c>
      <c r="E36" s="49" t="s">
        <v>53</v>
      </c>
      <c r="F36" s="66">
        <v>1972</v>
      </c>
      <c r="G36" s="66">
        <v>1958</v>
      </c>
      <c r="H36" s="50">
        <v>102.54117647058824</v>
      </c>
      <c r="I36" s="50">
        <v>14.222757899370189</v>
      </c>
      <c r="J36" s="51">
        <v>850</v>
      </c>
      <c r="K36" s="50">
        <v>85.659259259259258</v>
      </c>
      <c r="L36" s="50">
        <v>12.041320171933256</v>
      </c>
      <c r="M36" s="51">
        <v>135</v>
      </c>
      <c r="N36" s="50"/>
      <c r="O36" s="50"/>
      <c r="P36" s="51"/>
      <c r="Q36" s="52"/>
      <c r="R36" s="52"/>
      <c r="S36" s="53"/>
      <c r="T36" s="54">
        <v>100</v>
      </c>
      <c r="U36" s="54">
        <v>15</v>
      </c>
      <c r="V36" s="80">
        <f t="shared" si="2"/>
        <v>1.2106961711238473</v>
      </c>
      <c r="W36" s="80"/>
      <c r="X36" s="80"/>
      <c r="Y36" s="48" t="s">
        <v>24</v>
      </c>
      <c r="Z36" s="48" t="s">
        <v>25</v>
      </c>
    </row>
    <row r="37" spans="1:26" x14ac:dyDescent="0.2">
      <c r="A37" s="48" t="s">
        <v>54</v>
      </c>
      <c r="B37" s="48" t="s">
        <v>93</v>
      </c>
      <c r="C37" s="48" t="s">
        <v>21</v>
      </c>
      <c r="D37" s="49" t="s">
        <v>52</v>
      </c>
      <c r="E37" s="49" t="s">
        <v>53</v>
      </c>
      <c r="F37" s="66">
        <v>1989</v>
      </c>
      <c r="G37" s="66">
        <v>1975</v>
      </c>
      <c r="H37" s="50">
        <v>103.72507122507129</v>
      </c>
      <c r="I37" s="50">
        <v>13.773154696013034</v>
      </c>
      <c r="J37" s="51">
        <v>702</v>
      </c>
      <c r="K37" s="50">
        <v>86.99354838709678</v>
      </c>
      <c r="L37" s="50">
        <v>13.561499750806707</v>
      </c>
      <c r="M37" s="51">
        <v>155</v>
      </c>
      <c r="N37" s="50"/>
      <c r="O37" s="50"/>
      <c r="P37" s="51"/>
      <c r="Q37" s="52"/>
      <c r="R37" s="52"/>
      <c r="S37" s="53"/>
      <c r="T37" s="54">
        <v>100</v>
      </c>
      <c r="U37" s="54">
        <v>15</v>
      </c>
      <c r="V37" s="80">
        <f>($H37-K37)/SQRT(($I37^2*$J37+L37^2*M37)/($J37+M37))</f>
        <v>1.2181566768420338</v>
      </c>
      <c r="W37" s="80"/>
      <c r="X37" s="80"/>
      <c r="Y37" s="48" t="s">
        <v>24</v>
      </c>
      <c r="Z37" s="48" t="s">
        <v>25</v>
      </c>
    </row>
    <row r="38" spans="1:26" x14ac:dyDescent="0.2">
      <c r="A38" s="48" t="s">
        <v>55</v>
      </c>
      <c r="B38" s="48" t="s">
        <v>94</v>
      </c>
      <c r="C38" s="48" t="s">
        <v>21</v>
      </c>
      <c r="D38" s="49" t="s">
        <v>52</v>
      </c>
      <c r="E38" s="49" t="s">
        <v>53</v>
      </c>
      <c r="F38" s="66">
        <v>2002</v>
      </c>
      <c r="G38" s="66">
        <v>1988</v>
      </c>
      <c r="H38" s="50">
        <v>103.32</v>
      </c>
      <c r="I38" s="50">
        <v>14.770483080000002</v>
      </c>
      <c r="J38" s="51">
        <v>646</v>
      </c>
      <c r="K38" s="50">
        <v>90.052980139072844</v>
      </c>
      <c r="L38" s="50">
        <v>15.882090019999998</v>
      </c>
      <c r="M38" s="51">
        <v>151</v>
      </c>
      <c r="N38" s="50"/>
      <c r="O38" s="50"/>
      <c r="P38" s="51"/>
      <c r="Q38" s="52"/>
      <c r="R38" s="52"/>
      <c r="S38" s="53"/>
      <c r="T38" s="54">
        <v>100</v>
      </c>
      <c r="U38" s="54">
        <v>15</v>
      </c>
      <c r="V38" s="80">
        <f>($H38-K38)/SQRT(($I38^2*$J38+L38^2*M38)/($J38+M38))</f>
        <v>0.88521035737516762</v>
      </c>
      <c r="W38" s="80"/>
      <c r="X38" s="80"/>
      <c r="Y38" s="48" t="s">
        <v>24</v>
      </c>
      <c r="Z38" s="48" t="s">
        <v>25</v>
      </c>
    </row>
    <row r="39" spans="1:26" x14ac:dyDescent="0.2">
      <c r="A39" s="48" t="s">
        <v>60</v>
      </c>
      <c r="B39" s="48" t="s">
        <v>61</v>
      </c>
      <c r="C39" s="67" t="s">
        <v>121</v>
      </c>
      <c r="D39" s="49">
        <v>17</v>
      </c>
      <c r="E39" s="49" t="s">
        <v>53</v>
      </c>
      <c r="F39" s="49">
        <v>1992</v>
      </c>
      <c r="G39" s="49">
        <v>1975</v>
      </c>
      <c r="H39" s="68">
        <v>52.316270000000003</v>
      </c>
      <c r="I39" s="69">
        <v>9.9764970000000002</v>
      </c>
      <c r="J39" s="71">
        <v>8746</v>
      </c>
      <c r="K39" s="69">
        <v>44.905160000000002</v>
      </c>
      <c r="L39" s="69">
        <v>8.2306880000000007</v>
      </c>
      <c r="M39" s="71">
        <v>1347</v>
      </c>
      <c r="N39" s="69">
        <v>45.779629999999997</v>
      </c>
      <c r="O39" s="69">
        <v>8.3255610000000004</v>
      </c>
      <c r="P39" s="71">
        <v>1712</v>
      </c>
      <c r="Q39" s="69">
        <v>54.730730000000001</v>
      </c>
      <c r="R39" s="70">
        <v>10.400180000000001</v>
      </c>
      <c r="S39" s="71">
        <v>645</v>
      </c>
      <c r="T39" s="71">
        <v>50</v>
      </c>
      <c r="U39" s="54">
        <v>10</v>
      </c>
      <c r="V39" s="81">
        <v>0.75921257339002512</v>
      </c>
      <c r="W39" s="81">
        <v>0.6721178255014798</v>
      </c>
      <c r="X39" s="82">
        <v>-0.24129710755819359</v>
      </c>
      <c r="Y39" s="72" t="s">
        <v>47</v>
      </c>
      <c r="Z39" s="48"/>
    </row>
    <row r="40" spans="1:26" x14ac:dyDescent="0.2">
      <c r="A40" s="48" t="s">
        <v>62</v>
      </c>
      <c r="B40" s="48" t="s">
        <v>105</v>
      </c>
      <c r="C40" s="67" t="s">
        <v>121</v>
      </c>
      <c r="D40" s="49">
        <v>15</v>
      </c>
      <c r="E40" s="49" t="s">
        <v>53</v>
      </c>
      <c r="F40" s="49">
        <v>2002</v>
      </c>
      <c r="G40" s="49">
        <v>1987</v>
      </c>
      <c r="H40" s="68">
        <v>52.893729999999998</v>
      </c>
      <c r="I40" s="69">
        <v>9.4243950000000005</v>
      </c>
      <c r="J40" s="71">
        <v>8137</v>
      </c>
      <c r="K40" s="69">
        <v>43.84798</v>
      </c>
      <c r="L40" s="69">
        <v>8.311185</v>
      </c>
      <c r="M40" s="71">
        <v>1885</v>
      </c>
      <c r="N40" s="69">
        <v>44.455390000000001</v>
      </c>
      <c r="O40" s="69">
        <v>9.5242939999999994</v>
      </c>
      <c r="P40" s="71">
        <v>2082</v>
      </c>
      <c r="Q40" s="69">
        <v>52.470759999999999</v>
      </c>
      <c r="R40" s="70">
        <v>10.227359999999999</v>
      </c>
      <c r="S40" s="71">
        <v>1359</v>
      </c>
      <c r="T40" s="71">
        <v>100</v>
      </c>
      <c r="U40" s="54">
        <v>15</v>
      </c>
      <c r="V40" s="81">
        <v>0.98053955117188696</v>
      </c>
      <c r="W40" s="81">
        <v>0.89343444775112513</v>
      </c>
      <c r="X40" s="82">
        <v>4.4320436138672099E-2</v>
      </c>
      <c r="Y40" s="72" t="s">
        <v>63</v>
      </c>
      <c r="Z40" s="48"/>
    </row>
    <row r="41" spans="1:26" x14ac:dyDescent="0.2">
      <c r="A41" s="48" t="s">
        <v>56</v>
      </c>
      <c r="B41" s="48" t="s">
        <v>57</v>
      </c>
      <c r="C41" s="48" t="s">
        <v>227</v>
      </c>
      <c r="D41" s="49" t="s">
        <v>46</v>
      </c>
      <c r="E41" s="49" t="s">
        <v>53</v>
      </c>
      <c r="F41" s="49">
        <v>1980</v>
      </c>
      <c r="G41" s="49">
        <v>1963</v>
      </c>
      <c r="H41" s="50">
        <v>51.646000000000001</v>
      </c>
      <c r="I41" s="50">
        <v>8.2200939999999996</v>
      </c>
      <c r="J41" s="51">
        <v>4709</v>
      </c>
      <c r="K41" s="50">
        <v>43.611699999999999</v>
      </c>
      <c r="L41" s="50">
        <v>7.3113190000000001</v>
      </c>
      <c r="M41" s="51">
        <v>2466</v>
      </c>
      <c r="N41" s="50">
        <v>44.162419999999997</v>
      </c>
      <c r="O41" s="50">
        <v>7.338622</v>
      </c>
      <c r="P41" s="51">
        <v>2531</v>
      </c>
      <c r="Q41" s="52">
        <v>50.746360000000003</v>
      </c>
      <c r="R41" s="52">
        <v>8.5776610000000009</v>
      </c>
      <c r="S41" s="53">
        <v>334</v>
      </c>
      <c r="T41" s="54">
        <v>50</v>
      </c>
      <c r="U41" s="54">
        <v>10</v>
      </c>
      <c r="V41" s="80">
        <f>($H41-K41)/SQRT(($I41^2*$J41+L41^2*M41)/($J41+M41))</f>
        <v>1.0144927562271797</v>
      </c>
      <c r="W41" s="80">
        <f>($H41-N41)/SQRT(($I41^2*$J41+O41^2*P41)/($J41+P41))</f>
        <v>0.94452665657965529</v>
      </c>
      <c r="X41" s="80">
        <v>0.10912325726999857</v>
      </c>
      <c r="Y41" s="48" t="s">
        <v>47</v>
      </c>
      <c r="Z41" s="48"/>
    </row>
    <row r="42" spans="1:26" x14ac:dyDescent="0.2">
      <c r="A42" s="48" t="s">
        <v>58</v>
      </c>
      <c r="B42" s="48" t="s">
        <v>59</v>
      </c>
      <c r="C42" s="48" t="s">
        <v>227</v>
      </c>
      <c r="D42" s="49" t="s">
        <v>46</v>
      </c>
      <c r="E42" s="49" t="s">
        <v>53</v>
      </c>
      <c r="F42" s="49">
        <v>1982</v>
      </c>
      <c r="G42" s="49">
        <v>1965</v>
      </c>
      <c r="H42" s="50">
        <v>51.989409999999999</v>
      </c>
      <c r="I42" s="50">
        <v>8.538449</v>
      </c>
      <c r="J42" s="51">
        <v>17250</v>
      </c>
      <c r="K42" s="50">
        <v>43.634320000000002</v>
      </c>
      <c r="L42" s="50">
        <v>7.2395050000000003</v>
      </c>
      <c r="M42" s="51">
        <v>3486</v>
      </c>
      <c r="N42" s="50">
        <v>44.239879999999999</v>
      </c>
      <c r="O42" s="50">
        <v>7.7784649999999997</v>
      </c>
      <c r="P42" s="51">
        <v>4714</v>
      </c>
      <c r="Q42" s="52">
        <v>52.572119999999998</v>
      </c>
      <c r="R42" s="52">
        <v>9.5861830000000001</v>
      </c>
      <c r="S42" s="53">
        <v>398</v>
      </c>
      <c r="T42" s="54">
        <v>50</v>
      </c>
      <c r="U42" s="54">
        <v>10</v>
      </c>
      <c r="V42" s="80">
        <f t="shared" si="2"/>
        <v>1.0025008307967811</v>
      </c>
      <c r="W42" s="80">
        <f>($H42-N42)/SQRT(($I42^2*$J42+O42^2*P42)/($J42+P42))</f>
        <v>0.92463821210285724</v>
      </c>
      <c r="X42" s="80">
        <v>-6.8045850199490596E-2</v>
      </c>
      <c r="Y42" s="48" t="s">
        <v>47</v>
      </c>
      <c r="Z42" s="48"/>
    </row>
    <row r="43" spans="1:26" x14ac:dyDescent="0.2">
      <c r="A43" s="48"/>
      <c r="B43" s="48"/>
      <c r="C43" s="48"/>
      <c r="D43" s="49"/>
      <c r="E43" s="49"/>
      <c r="F43" s="49"/>
      <c r="G43" s="49"/>
      <c r="H43" s="50"/>
      <c r="I43" s="50"/>
      <c r="J43" s="51"/>
      <c r="K43" s="50"/>
      <c r="L43" s="50"/>
      <c r="M43" s="51"/>
      <c r="N43" s="50"/>
      <c r="O43" s="50"/>
      <c r="P43" s="51"/>
      <c r="Q43" s="52"/>
      <c r="R43" s="52"/>
      <c r="S43" s="53"/>
      <c r="T43" s="54"/>
      <c r="U43" s="54"/>
      <c r="V43" s="55"/>
      <c r="W43" s="55"/>
      <c r="X43" s="55"/>
      <c r="Y43" s="48"/>
      <c r="Z43" s="48"/>
    </row>
    <row r="44" spans="1:26" x14ac:dyDescent="0.2">
      <c r="A44" s="2" t="s">
        <v>64</v>
      </c>
      <c r="D44" s="3"/>
      <c r="E44" s="3"/>
      <c r="F44" s="3"/>
      <c r="G44" s="3"/>
      <c r="H44" s="73"/>
      <c r="I44" s="73"/>
      <c r="J44" s="74"/>
      <c r="K44" s="73"/>
      <c r="L44" s="73"/>
      <c r="M44" s="75"/>
      <c r="N44" s="73"/>
      <c r="O44" s="73"/>
      <c r="P44" s="75"/>
      <c r="Q44" s="76"/>
      <c r="R44" s="76"/>
      <c r="S44" s="65"/>
      <c r="T44" s="54"/>
      <c r="U44" s="77"/>
      <c r="V44" s="78"/>
      <c r="W44" s="78"/>
      <c r="X44" s="78"/>
    </row>
    <row r="45" spans="1:26" x14ac:dyDescent="0.2">
      <c r="A45" s="2" t="s">
        <v>65</v>
      </c>
      <c r="D45" s="3"/>
      <c r="E45" s="3"/>
      <c r="F45" s="3"/>
      <c r="G45" s="3"/>
      <c r="H45" s="73"/>
      <c r="I45" s="73"/>
      <c r="J45" s="74"/>
      <c r="K45" s="73"/>
      <c r="L45" s="73"/>
      <c r="M45" s="75"/>
      <c r="N45" s="73"/>
      <c r="O45" s="73"/>
      <c r="P45" s="75"/>
      <c r="Q45" s="76"/>
      <c r="R45" s="76"/>
      <c r="S45" s="65"/>
      <c r="T45" s="54"/>
      <c r="U45" s="77"/>
      <c r="V45" s="78"/>
      <c r="W45" s="78"/>
      <c r="X45" s="78"/>
    </row>
    <row r="46" spans="1:26" x14ac:dyDescent="0.2">
      <c r="D46" s="3"/>
      <c r="E46" s="3"/>
      <c r="F46" s="3"/>
      <c r="G46" s="3"/>
      <c r="H46" s="73"/>
      <c r="I46" s="73"/>
      <c r="J46" s="74"/>
      <c r="K46" s="73"/>
      <c r="L46" s="73"/>
      <c r="M46" s="75"/>
      <c r="N46" s="73"/>
      <c r="O46" s="73"/>
      <c r="P46" s="75"/>
      <c r="Q46" s="76"/>
      <c r="R46" s="76"/>
      <c r="S46" s="65"/>
      <c r="T46" s="54"/>
      <c r="U46" s="77"/>
      <c r="V46" s="78"/>
      <c r="W46" s="78"/>
      <c r="X46" s="78"/>
    </row>
    <row r="47" spans="1:26" x14ac:dyDescent="0.2">
      <c r="A47" s="2" t="s">
        <v>66</v>
      </c>
      <c r="D47" s="3"/>
      <c r="E47" s="3"/>
      <c r="F47" s="3"/>
      <c r="G47" s="3"/>
      <c r="H47" s="73"/>
      <c r="I47" s="73"/>
      <c r="J47" s="74"/>
      <c r="K47" s="73"/>
      <c r="L47" s="73"/>
      <c r="M47" s="75"/>
      <c r="N47" s="73"/>
      <c r="O47" s="73"/>
      <c r="P47" s="75"/>
      <c r="Q47" s="76"/>
      <c r="R47" s="76"/>
      <c r="S47" s="65"/>
      <c r="T47" s="54"/>
      <c r="U47" s="77"/>
      <c r="V47" s="78"/>
      <c r="W47" s="78"/>
      <c r="X47" s="78"/>
    </row>
    <row r="48" spans="1:26" x14ac:dyDescent="0.2">
      <c r="A48" s="2" t="s">
        <v>228</v>
      </c>
      <c r="D48" s="3"/>
      <c r="E48" s="3"/>
      <c r="F48" s="3"/>
      <c r="G48" s="3"/>
      <c r="H48" s="73"/>
      <c r="I48" s="73"/>
      <c r="J48" s="74"/>
      <c r="K48" s="73"/>
      <c r="L48" s="73"/>
      <c r="M48" s="75"/>
      <c r="N48" s="73"/>
      <c r="O48" s="73"/>
      <c r="P48" s="75"/>
      <c r="Q48" s="76"/>
      <c r="R48" s="76"/>
      <c r="S48" s="65"/>
      <c r="T48" s="54"/>
      <c r="U48" s="77"/>
      <c r="V48" s="78"/>
      <c r="W48" s="78"/>
      <c r="X48" s="78"/>
    </row>
    <row r="49" spans="1:24" x14ac:dyDescent="0.2">
      <c r="A49" s="2" t="s">
        <v>229</v>
      </c>
      <c r="D49" s="3"/>
      <c r="E49" s="3"/>
      <c r="F49" s="3"/>
      <c r="G49" s="3"/>
      <c r="H49" s="73"/>
      <c r="I49" s="73"/>
      <c r="J49" s="74"/>
      <c r="K49" s="73"/>
      <c r="L49" s="73"/>
      <c r="M49" s="75"/>
      <c r="N49" s="73"/>
      <c r="O49" s="73"/>
      <c r="P49" s="75"/>
      <c r="Q49" s="76"/>
      <c r="R49" s="76"/>
      <c r="S49" s="65"/>
      <c r="T49" s="54"/>
      <c r="U49" s="77"/>
      <c r="V49" s="78"/>
      <c r="W49" s="78"/>
      <c r="X49" s="78"/>
    </row>
    <row r="50" spans="1:24" x14ac:dyDescent="0.2">
      <c r="A50" s="2" t="s">
        <v>230</v>
      </c>
      <c r="D50" s="3"/>
      <c r="E50" s="3"/>
      <c r="F50" s="3"/>
      <c r="G50" s="3"/>
      <c r="H50" s="73"/>
      <c r="I50" s="73"/>
      <c r="J50" s="74"/>
      <c r="K50" s="73"/>
      <c r="L50" s="73"/>
      <c r="M50" s="75"/>
      <c r="N50" s="73"/>
      <c r="O50" s="73"/>
      <c r="P50" s="75"/>
      <c r="Q50" s="76"/>
      <c r="R50" s="76"/>
      <c r="S50" s="65"/>
      <c r="T50" s="54"/>
      <c r="U50" s="77"/>
      <c r="V50" s="78"/>
      <c r="W50" s="78"/>
      <c r="X50" s="78"/>
    </row>
    <row r="51" spans="1:24" x14ac:dyDescent="0.2">
      <c r="A51" s="2" t="s">
        <v>231</v>
      </c>
      <c r="D51" s="3"/>
      <c r="E51" s="3"/>
      <c r="F51" s="3"/>
      <c r="G51" s="3"/>
      <c r="H51" s="73"/>
      <c r="I51" s="73"/>
      <c r="J51" s="74"/>
      <c r="K51" s="73"/>
      <c r="L51" s="73"/>
      <c r="M51" s="75"/>
      <c r="N51" s="73"/>
      <c r="O51" s="73"/>
      <c r="P51" s="75"/>
      <c r="Q51" s="76"/>
      <c r="R51" s="76"/>
      <c r="S51" s="65"/>
      <c r="T51" s="54"/>
      <c r="U51" s="77"/>
      <c r="V51" s="78"/>
      <c r="W51" s="78"/>
      <c r="X51" s="78"/>
    </row>
    <row r="52" spans="1:24" x14ac:dyDescent="0.2">
      <c r="D52" s="3"/>
      <c r="E52" s="3"/>
      <c r="F52" s="3"/>
      <c r="G52" s="3"/>
      <c r="H52" s="73"/>
      <c r="I52" s="73"/>
      <c r="J52" s="74"/>
      <c r="K52" s="73"/>
      <c r="L52" s="73"/>
      <c r="M52" s="75"/>
      <c r="N52" s="73"/>
      <c r="O52" s="73"/>
      <c r="P52" s="75"/>
      <c r="Q52" s="76"/>
      <c r="R52" s="76"/>
      <c r="S52" s="65"/>
      <c r="T52" s="54"/>
      <c r="U52" s="77"/>
      <c r="V52" s="78"/>
      <c r="W52" s="78"/>
      <c r="X52" s="78"/>
    </row>
  </sheetData>
  <mergeCells count="8">
    <mergeCell ref="T2:U2"/>
    <mergeCell ref="H1:U1"/>
    <mergeCell ref="V1:X1"/>
    <mergeCell ref="A1:G1"/>
    <mergeCell ref="H2:J2"/>
    <mergeCell ref="K2:M2"/>
    <mergeCell ref="N2:P2"/>
    <mergeCell ref="Q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E584-81BF-7149-8004-82CC095F68E2}">
  <dimension ref="A1:AS76"/>
  <sheetViews>
    <sheetView workbookViewId="0">
      <pane xSplit="2" ySplit="1" topLeftCell="AB2" activePane="bottomRight" state="frozen"/>
      <selection pane="topRight" activeCell="C1" sqref="C1"/>
      <selection pane="bottomLeft" activeCell="A3" sqref="A3"/>
      <selection pane="bottomRight" activeCell="AC12" sqref="AC12"/>
    </sheetView>
  </sheetViews>
  <sheetFormatPr baseColWidth="10" defaultRowHeight="14" x14ac:dyDescent="0.2"/>
  <cols>
    <col min="1" max="1" width="37.1640625" style="2" customWidth="1"/>
    <col min="2" max="2" width="10.83203125" style="2"/>
    <col min="3" max="4" width="13" style="2" customWidth="1"/>
    <col min="5" max="5" width="10.83203125" style="48"/>
    <col min="6" max="6" width="12.5" style="2" customWidth="1"/>
    <col min="7" max="7" width="12.1640625" style="2" customWidth="1"/>
    <col min="8" max="18" width="12.1640625" style="3" customWidth="1"/>
    <col min="19" max="21" width="12.1640625" style="2" customWidth="1"/>
    <col min="22" max="32" width="12.1640625" style="3" customWidth="1"/>
    <col min="33" max="35" width="14" style="3" customWidth="1"/>
    <col min="36" max="39" width="12.1640625" style="2" customWidth="1"/>
    <col min="40" max="43" width="11" style="2" customWidth="1"/>
    <col min="44" max="16384" width="10.83203125" style="2"/>
  </cols>
  <sheetData>
    <row r="1" spans="1:43" x14ac:dyDescent="0.2">
      <c r="A1" s="191" t="s">
        <v>120</v>
      </c>
      <c r="B1" s="192"/>
      <c r="C1" s="192"/>
      <c r="D1" s="192"/>
      <c r="E1" s="192"/>
      <c r="F1" s="159"/>
      <c r="G1" s="162"/>
      <c r="H1" s="201" t="s">
        <v>166</v>
      </c>
      <c r="I1" s="201"/>
      <c r="J1" s="201"/>
      <c r="K1" s="201"/>
      <c r="L1" s="201"/>
      <c r="M1" s="201"/>
      <c r="N1" s="201"/>
      <c r="O1" s="201"/>
      <c r="P1" s="201"/>
      <c r="Q1" s="201"/>
      <c r="R1" s="198"/>
      <c r="S1" s="202" t="s">
        <v>167</v>
      </c>
      <c r="T1" s="203"/>
      <c r="U1" s="204"/>
      <c r="V1" s="170"/>
      <c r="W1" s="205" t="s">
        <v>168</v>
      </c>
      <c r="X1" s="205"/>
      <c r="Y1" s="205"/>
      <c r="Z1" s="205"/>
      <c r="AA1" s="205"/>
      <c r="AB1" s="205"/>
      <c r="AC1" s="205"/>
      <c r="AD1" s="205"/>
      <c r="AE1" s="205"/>
      <c r="AF1" s="206"/>
      <c r="AG1" s="202" t="s">
        <v>169</v>
      </c>
      <c r="AH1" s="203"/>
      <c r="AI1" s="204"/>
      <c r="AJ1" s="178" t="s">
        <v>210</v>
      </c>
      <c r="AK1" s="179"/>
      <c r="AL1" s="180"/>
      <c r="AM1" s="207" t="s">
        <v>170</v>
      </c>
      <c r="AN1" s="208"/>
      <c r="AO1" s="208"/>
      <c r="AP1" s="208"/>
      <c r="AQ1" s="209"/>
    </row>
    <row r="2" spans="1:43" x14ac:dyDescent="0.2">
      <c r="A2" s="85"/>
      <c r="B2" s="86"/>
      <c r="C2" s="86"/>
      <c r="D2" s="86"/>
      <c r="E2" s="9" t="s">
        <v>206</v>
      </c>
      <c r="F2" s="160"/>
      <c r="G2" s="163"/>
      <c r="H2" s="94"/>
      <c r="I2" s="197" t="s">
        <v>118</v>
      </c>
      <c r="J2" s="198"/>
      <c r="K2" s="197" t="s">
        <v>150</v>
      </c>
      <c r="L2" s="198"/>
      <c r="M2" s="197" t="s">
        <v>151</v>
      </c>
      <c r="N2" s="198"/>
      <c r="O2" s="197" t="s">
        <v>152</v>
      </c>
      <c r="P2" s="198"/>
      <c r="Q2" s="199" t="s">
        <v>6</v>
      </c>
      <c r="R2" s="200"/>
      <c r="S2" s="168"/>
      <c r="T2" s="93"/>
      <c r="U2" s="169"/>
      <c r="V2" s="8"/>
      <c r="W2" s="195" t="s">
        <v>118</v>
      </c>
      <c r="X2" s="195"/>
      <c r="Y2" s="195" t="s">
        <v>202</v>
      </c>
      <c r="Z2" s="195"/>
      <c r="AA2" s="195" t="s">
        <v>151</v>
      </c>
      <c r="AB2" s="195"/>
      <c r="AC2" s="195" t="s">
        <v>152</v>
      </c>
      <c r="AD2" s="196"/>
      <c r="AE2" s="195" t="s">
        <v>6</v>
      </c>
      <c r="AF2" s="196"/>
      <c r="AG2" s="173"/>
      <c r="AH2" s="95"/>
      <c r="AI2" s="174"/>
      <c r="AJ2" s="173"/>
      <c r="AK2" s="93"/>
      <c r="AL2" s="169"/>
      <c r="AM2" s="181"/>
      <c r="AN2" s="96"/>
      <c r="AO2" s="96"/>
      <c r="AP2" s="96"/>
      <c r="AQ2" s="182"/>
    </row>
    <row r="3" spans="1:43" ht="15" x14ac:dyDescent="0.2">
      <c r="A3" s="89" t="s">
        <v>0</v>
      </c>
      <c r="B3" s="90" t="s">
        <v>1</v>
      </c>
      <c r="C3" s="90" t="s">
        <v>156</v>
      </c>
      <c r="D3" s="12" t="s">
        <v>208</v>
      </c>
      <c r="E3" s="157" t="s">
        <v>207</v>
      </c>
      <c r="F3" s="161" t="s">
        <v>209</v>
      </c>
      <c r="G3" s="164" t="s">
        <v>158</v>
      </c>
      <c r="H3" s="165" t="s">
        <v>213</v>
      </c>
      <c r="I3" s="184" t="s">
        <v>7</v>
      </c>
      <c r="J3" s="167" t="s">
        <v>8</v>
      </c>
      <c r="K3" s="184" t="s">
        <v>7</v>
      </c>
      <c r="L3" s="167" t="s">
        <v>8</v>
      </c>
      <c r="M3" s="184" t="s">
        <v>7</v>
      </c>
      <c r="N3" s="167" t="s">
        <v>8</v>
      </c>
      <c r="O3" s="184" t="s">
        <v>7</v>
      </c>
      <c r="P3" s="167" t="s">
        <v>8</v>
      </c>
      <c r="Q3" s="166" t="s">
        <v>7</v>
      </c>
      <c r="R3" s="167" t="s">
        <v>8</v>
      </c>
      <c r="S3" s="175" t="s">
        <v>203</v>
      </c>
      <c r="T3" s="176" t="s">
        <v>204</v>
      </c>
      <c r="U3" s="177" t="s">
        <v>205</v>
      </c>
      <c r="V3" s="11" t="s">
        <v>232</v>
      </c>
      <c r="W3" s="171" t="s">
        <v>7</v>
      </c>
      <c r="X3" s="171" t="s">
        <v>8</v>
      </c>
      <c r="Y3" s="171" t="s">
        <v>7</v>
      </c>
      <c r="Z3" s="171" t="s">
        <v>8</v>
      </c>
      <c r="AA3" s="171" t="s">
        <v>7</v>
      </c>
      <c r="AB3" s="171" t="s">
        <v>8</v>
      </c>
      <c r="AC3" s="171" t="s">
        <v>7</v>
      </c>
      <c r="AD3" s="185" t="s">
        <v>8</v>
      </c>
      <c r="AE3" s="171" t="s">
        <v>7</v>
      </c>
      <c r="AF3" s="172" t="s">
        <v>8</v>
      </c>
      <c r="AG3" s="175" t="s">
        <v>203</v>
      </c>
      <c r="AH3" s="176" t="s">
        <v>204</v>
      </c>
      <c r="AI3" s="177" t="s">
        <v>205</v>
      </c>
      <c r="AJ3" s="175" t="s">
        <v>203</v>
      </c>
      <c r="AK3" s="176" t="s">
        <v>204</v>
      </c>
      <c r="AL3" s="177" t="s">
        <v>205</v>
      </c>
      <c r="AM3" s="175" t="s">
        <v>67</v>
      </c>
      <c r="AN3" s="176" t="s">
        <v>150</v>
      </c>
      <c r="AO3" s="176" t="s">
        <v>151</v>
      </c>
      <c r="AP3" s="176" t="s">
        <v>152</v>
      </c>
      <c r="AQ3" s="183" t="s">
        <v>6</v>
      </c>
    </row>
    <row r="4" spans="1:43" x14ac:dyDescent="0.2">
      <c r="A4" s="158"/>
      <c r="D4" s="49"/>
      <c r="E4" s="49"/>
      <c r="F4" s="97"/>
      <c r="G4" s="98"/>
      <c r="H4" s="98"/>
      <c r="I4" s="99"/>
      <c r="J4" s="99"/>
      <c r="K4" s="100"/>
      <c r="L4" s="101"/>
      <c r="M4" s="100"/>
      <c r="N4" s="100"/>
      <c r="O4" s="100"/>
      <c r="P4" s="100"/>
      <c r="Q4" s="102"/>
      <c r="R4" s="102"/>
      <c r="S4" s="103"/>
      <c r="T4" s="103"/>
      <c r="U4" s="103"/>
      <c r="V4" s="104"/>
      <c r="W4" s="149"/>
      <c r="X4" s="149"/>
      <c r="Y4" s="105"/>
      <c r="Z4" s="105"/>
      <c r="AA4" s="105"/>
      <c r="AB4" s="105"/>
      <c r="AC4" s="105"/>
      <c r="AD4" s="105"/>
      <c r="AE4" s="106"/>
      <c r="AF4" s="107"/>
      <c r="AG4" s="108"/>
      <c r="AH4" s="108"/>
      <c r="AI4" s="109"/>
      <c r="AJ4" s="82"/>
      <c r="AK4" s="82"/>
      <c r="AL4" s="110"/>
      <c r="AM4" s="98"/>
      <c r="AN4" s="3"/>
      <c r="AO4" s="3"/>
      <c r="AP4" s="3"/>
      <c r="AQ4" s="3"/>
    </row>
    <row r="5" spans="1:43" x14ac:dyDescent="0.2">
      <c r="A5" s="1" t="s">
        <v>122</v>
      </c>
      <c r="B5" s="1" t="s">
        <v>123</v>
      </c>
      <c r="C5" s="1" t="s">
        <v>124</v>
      </c>
      <c r="D5" s="79" t="s">
        <v>171</v>
      </c>
      <c r="E5" s="79" t="s">
        <v>172</v>
      </c>
      <c r="F5" s="111" t="s">
        <v>126</v>
      </c>
      <c r="G5" s="112" t="s">
        <v>125</v>
      </c>
      <c r="H5" s="112" t="s">
        <v>212</v>
      </c>
      <c r="I5" s="113" t="s">
        <v>173</v>
      </c>
      <c r="J5" s="113" t="s">
        <v>174</v>
      </c>
      <c r="K5" s="114" t="s">
        <v>177</v>
      </c>
      <c r="L5" s="115" t="s">
        <v>178</v>
      </c>
      <c r="M5" s="114" t="s">
        <v>181</v>
      </c>
      <c r="N5" s="114" t="s">
        <v>182</v>
      </c>
      <c r="O5" s="114" t="s">
        <v>188</v>
      </c>
      <c r="P5" s="114" t="s">
        <v>189</v>
      </c>
      <c r="Q5" s="116" t="s">
        <v>195</v>
      </c>
      <c r="R5" s="116" t="s">
        <v>196</v>
      </c>
      <c r="S5" s="117" t="s">
        <v>183</v>
      </c>
      <c r="T5" s="117" t="s">
        <v>190</v>
      </c>
      <c r="U5" s="117" t="s">
        <v>197</v>
      </c>
      <c r="V5" s="118" t="s">
        <v>211</v>
      </c>
      <c r="W5" s="119" t="s">
        <v>175</v>
      </c>
      <c r="X5" s="119" t="s">
        <v>176</v>
      </c>
      <c r="Y5" s="120" t="s">
        <v>179</v>
      </c>
      <c r="Z5" s="121" t="s">
        <v>180</v>
      </c>
      <c r="AA5" s="120" t="s">
        <v>184</v>
      </c>
      <c r="AB5" s="120" t="s">
        <v>185</v>
      </c>
      <c r="AC5" s="120" t="s">
        <v>191</v>
      </c>
      <c r="AD5" s="120" t="s">
        <v>192</v>
      </c>
      <c r="AE5" s="122" t="s">
        <v>198</v>
      </c>
      <c r="AF5" s="122" t="s">
        <v>199</v>
      </c>
      <c r="AG5" s="117" t="s">
        <v>186</v>
      </c>
      <c r="AH5" s="117" t="s">
        <v>193</v>
      </c>
      <c r="AI5" s="117" t="s">
        <v>200</v>
      </c>
      <c r="AJ5" s="117" t="s">
        <v>187</v>
      </c>
      <c r="AK5" s="117" t="s">
        <v>194</v>
      </c>
      <c r="AL5" s="117" t="s">
        <v>201</v>
      </c>
      <c r="AM5" s="112"/>
      <c r="AN5" s="1"/>
      <c r="AO5" s="1"/>
      <c r="AP5" s="1"/>
      <c r="AQ5" s="1"/>
    </row>
    <row r="6" spans="1:43" x14ac:dyDescent="0.2">
      <c r="A6" s="2" t="s">
        <v>68</v>
      </c>
      <c r="B6" s="2" t="s">
        <v>104</v>
      </c>
      <c r="C6" s="2" t="s">
        <v>121</v>
      </c>
      <c r="D6" s="54" t="s">
        <v>69</v>
      </c>
      <c r="E6" s="49" t="s">
        <v>12</v>
      </c>
      <c r="F6" s="97">
        <v>1993</v>
      </c>
      <c r="G6" s="98" t="s">
        <v>117</v>
      </c>
      <c r="H6" s="98">
        <v>2013</v>
      </c>
      <c r="I6" s="99">
        <v>253.9</v>
      </c>
      <c r="J6" s="99">
        <v>50.5</v>
      </c>
      <c r="K6" s="100">
        <v>269.46156967544601</v>
      </c>
      <c r="L6" s="101">
        <v>47.1865183001498</v>
      </c>
      <c r="M6" s="100">
        <v>217.69725562824601</v>
      </c>
      <c r="N6" s="100">
        <v>42.028291779561599</v>
      </c>
      <c r="O6" s="100">
        <v>235.89459928112299</v>
      </c>
      <c r="P6" s="100">
        <v>47.3848401838559</v>
      </c>
      <c r="Q6" s="186"/>
      <c r="R6" s="186"/>
      <c r="S6" s="103">
        <f t="shared" ref="S6:S37" si="0">($K6-M6)/SQRT(($L6^2*$AN6+N6^2*AO6)/($AN6+AO6))</f>
        <v>1.1223145903707361</v>
      </c>
      <c r="T6" s="103">
        <f t="shared" ref="T6:T19" si="1">($K6-O6)/SQRT(($L6^2*$AN6+P6^2*AP6)/($AN6+AP6))</f>
        <v>0.71053288683216875</v>
      </c>
      <c r="U6" s="103"/>
      <c r="V6" s="104">
        <v>2013</v>
      </c>
      <c r="W6" s="149">
        <v>273.2</v>
      </c>
      <c r="X6" s="149">
        <v>43.7</v>
      </c>
      <c r="Y6" s="105">
        <v>285.08160739357402</v>
      </c>
      <c r="Z6" s="105">
        <v>41.035077428122797</v>
      </c>
      <c r="AA6" s="105">
        <v>249.925635152328</v>
      </c>
      <c r="AB6" s="105">
        <v>38.217558425186503</v>
      </c>
      <c r="AC6" s="105">
        <v>257.478764211194</v>
      </c>
      <c r="AD6" s="105">
        <v>43.174256590694299</v>
      </c>
      <c r="AE6" s="123"/>
      <c r="AF6" s="124"/>
      <c r="AG6" s="108">
        <f>(Y6-AA6)/SQRT(($Z6^2*$AN6+AB6^2*AO6)/($AN6+AO6))</f>
        <v>0.86925051285726229</v>
      </c>
      <c r="AH6" s="108">
        <f t="shared" ref="AH6:AH19" si="2">($Y6-AC6)/SQRT(($Z6^2*$AN6+AD6^2*AP6)/($AN6+AP6))</f>
        <v>0.66283977471439026</v>
      </c>
      <c r="AI6" s="109"/>
      <c r="AJ6" s="82">
        <f>(S6+AG6)/2</f>
        <v>0.9957825516139992</v>
      </c>
      <c r="AK6" s="82">
        <f t="shared" ref="AK6:AK19" si="3">(T6+AH6)/2</f>
        <v>0.68668633077327956</v>
      </c>
      <c r="AL6" s="110"/>
      <c r="AM6" s="98"/>
      <c r="AN6" s="2">
        <v>5673</v>
      </c>
      <c r="AO6" s="2">
        <v>1560</v>
      </c>
      <c r="AP6" s="2">
        <v>2197</v>
      </c>
    </row>
    <row r="7" spans="1:43" x14ac:dyDescent="0.2">
      <c r="A7" s="2" t="s">
        <v>68</v>
      </c>
      <c r="B7" s="2" t="s">
        <v>104</v>
      </c>
      <c r="C7" s="2" t="s">
        <v>121</v>
      </c>
      <c r="D7" s="54" t="s">
        <v>70</v>
      </c>
      <c r="E7" s="49" t="s">
        <v>12</v>
      </c>
      <c r="F7" s="97">
        <v>1984</v>
      </c>
      <c r="G7" s="98" t="s">
        <v>117</v>
      </c>
      <c r="H7" s="98">
        <v>2013</v>
      </c>
      <c r="I7" s="99">
        <v>267</v>
      </c>
      <c r="J7" s="99">
        <v>54.3</v>
      </c>
      <c r="K7" s="100">
        <v>282.732579190644</v>
      </c>
      <c r="L7" s="101">
        <v>47.096934135156999</v>
      </c>
      <c r="M7" s="100">
        <v>230.72699982962999</v>
      </c>
      <c r="N7" s="100">
        <v>47.156710330954098</v>
      </c>
      <c r="O7" s="100">
        <v>234.330470463274</v>
      </c>
      <c r="P7" s="100">
        <v>55.503268520076197</v>
      </c>
      <c r="Q7" s="186"/>
      <c r="R7" s="186"/>
      <c r="S7" s="103">
        <f t="shared" si="0"/>
        <v>1.1039542226176868</v>
      </c>
      <c r="T7" s="103">
        <f t="shared" si="1"/>
        <v>0.97967920496611915</v>
      </c>
      <c r="U7" s="103"/>
      <c r="V7" s="104">
        <v>2013</v>
      </c>
      <c r="W7" s="149">
        <v>281.10000000000002</v>
      </c>
      <c r="X7" s="149">
        <v>48.9</v>
      </c>
      <c r="Y7" s="105">
        <v>294.94410756276898</v>
      </c>
      <c r="Z7" s="105">
        <v>41.7984029238457</v>
      </c>
      <c r="AA7" s="105">
        <v>258.07805322561097</v>
      </c>
      <c r="AB7" s="105">
        <v>42.135976774620197</v>
      </c>
      <c r="AC7" s="105">
        <v>247.95633403262701</v>
      </c>
      <c r="AD7" s="105">
        <v>53.799393369249302</v>
      </c>
      <c r="AE7" s="125"/>
      <c r="AF7" s="126"/>
      <c r="AG7" s="108">
        <f>(Y7-AA7)/SQRT(($Z7^2*$AN7+AB7^2*AO7)/($AN7+AO7))</f>
        <v>0.8806220555919575</v>
      </c>
      <c r="AH7" s="108">
        <f t="shared" si="2"/>
        <v>1.0394296771619154</v>
      </c>
      <c r="AI7" s="109"/>
      <c r="AJ7" s="82">
        <f t="shared" ref="AJ7:AJ19" si="4">(S7+AG7)/2</f>
        <v>0.99228813910482216</v>
      </c>
      <c r="AK7" s="82">
        <f t="shared" si="3"/>
        <v>1.0095544410640174</v>
      </c>
      <c r="AL7" s="110"/>
      <c r="AM7" s="98"/>
      <c r="AN7" s="2">
        <v>5850</v>
      </c>
      <c r="AO7" s="2">
        <v>1396</v>
      </c>
      <c r="AP7" s="2">
        <v>2038</v>
      </c>
    </row>
    <row r="8" spans="1:43" x14ac:dyDescent="0.2">
      <c r="A8" s="2" t="s">
        <v>68</v>
      </c>
      <c r="B8" s="2" t="s">
        <v>104</v>
      </c>
      <c r="C8" s="2" t="s">
        <v>121</v>
      </c>
      <c r="D8" s="54" t="s">
        <v>71</v>
      </c>
      <c r="E8" s="49" t="s">
        <v>12</v>
      </c>
      <c r="F8" s="97">
        <v>1974</v>
      </c>
      <c r="G8" s="98" t="s">
        <v>117</v>
      </c>
      <c r="H8" s="98">
        <v>2013</v>
      </c>
      <c r="I8" s="99">
        <v>261</v>
      </c>
      <c r="J8" s="99">
        <v>55.6</v>
      </c>
      <c r="K8" s="100">
        <v>276.79168727495397</v>
      </c>
      <c r="L8" s="101">
        <v>48.693156639227801</v>
      </c>
      <c r="M8" s="100">
        <v>226.34523409020301</v>
      </c>
      <c r="N8" s="100">
        <v>49.165092238945199</v>
      </c>
      <c r="O8" s="100">
        <v>218.61599443191599</v>
      </c>
      <c r="P8" s="100">
        <v>54.1732861639695</v>
      </c>
      <c r="Q8" s="186"/>
      <c r="R8" s="186"/>
      <c r="S8" s="103">
        <f t="shared" si="0"/>
        <v>1.0341284043226415</v>
      </c>
      <c r="T8" s="103">
        <f t="shared" si="1"/>
        <v>1.1596921016486517</v>
      </c>
      <c r="U8" s="103"/>
      <c r="V8" s="104">
        <v>2013</v>
      </c>
      <c r="W8" s="149">
        <v>275.5</v>
      </c>
      <c r="X8" s="149">
        <v>50.8</v>
      </c>
      <c r="Y8" s="105">
        <v>290.01361144725399</v>
      </c>
      <c r="Z8" s="105">
        <v>43.646392579339299</v>
      </c>
      <c r="AA8" s="105">
        <v>256.139991929811</v>
      </c>
      <c r="AB8" s="105">
        <v>44.707173203031303</v>
      </c>
      <c r="AC8" s="105">
        <v>229.43067698553</v>
      </c>
      <c r="AD8" s="105">
        <v>51.338144126298701</v>
      </c>
      <c r="AE8" s="125"/>
      <c r="AF8" s="126"/>
      <c r="AG8" s="108">
        <f>(Y8-AA8)/SQRT(($Z8^2*$AN8+AB8^2*AO8)/($AN8+AO8))</f>
        <v>0.77255206058402281</v>
      </c>
      <c r="AH8" s="108">
        <f t="shared" si="2"/>
        <v>1.3240614320296711</v>
      </c>
      <c r="AI8" s="109"/>
      <c r="AJ8" s="82">
        <f t="shared" si="4"/>
        <v>0.90334023245333217</v>
      </c>
      <c r="AK8" s="82">
        <f t="shared" si="3"/>
        <v>1.2418767668391615</v>
      </c>
      <c r="AL8" s="110"/>
      <c r="AM8" s="98"/>
      <c r="AN8" s="2">
        <v>5859</v>
      </c>
      <c r="AO8" s="2">
        <v>1345</v>
      </c>
      <c r="AP8" s="2">
        <v>2038</v>
      </c>
    </row>
    <row r="9" spans="1:43" x14ac:dyDescent="0.2">
      <c r="A9" s="2" t="s">
        <v>68</v>
      </c>
      <c r="B9" s="2" t="s">
        <v>104</v>
      </c>
      <c r="C9" s="2" t="s">
        <v>121</v>
      </c>
      <c r="D9" s="54" t="s">
        <v>72</v>
      </c>
      <c r="E9" s="49" t="s">
        <v>12</v>
      </c>
      <c r="F9" s="97">
        <v>1964</v>
      </c>
      <c r="G9" s="98" t="s">
        <v>117</v>
      </c>
      <c r="H9" s="98">
        <v>2013</v>
      </c>
      <c r="I9" s="99">
        <v>252.5</v>
      </c>
      <c r="J9" s="99">
        <v>59</v>
      </c>
      <c r="K9" s="100">
        <v>269.95520608090601</v>
      </c>
      <c r="L9" s="101">
        <v>50.3242769940763</v>
      </c>
      <c r="M9" s="100">
        <v>206.04871387569099</v>
      </c>
      <c r="N9" s="100">
        <v>51.197464499853197</v>
      </c>
      <c r="O9" s="100">
        <v>205.102130459432</v>
      </c>
      <c r="P9" s="100">
        <v>62.9744036816844</v>
      </c>
      <c r="Q9" s="186"/>
      <c r="R9" s="186"/>
      <c r="S9" s="103">
        <f t="shared" si="0"/>
        <v>1.2663329837378816</v>
      </c>
      <c r="T9" s="103">
        <f t="shared" si="1"/>
        <v>1.22608436137709</v>
      </c>
      <c r="U9" s="103"/>
      <c r="V9" s="104">
        <v>2013</v>
      </c>
      <c r="W9" s="149">
        <v>267</v>
      </c>
      <c r="X9" s="149">
        <v>53.5</v>
      </c>
      <c r="Y9" s="105">
        <v>282.44043934558698</v>
      </c>
      <c r="Z9" s="105">
        <v>45.809587816891302</v>
      </c>
      <c r="AA9" s="105">
        <v>237.43531732440599</v>
      </c>
      <c r="AB9" s="105">
        <v>47.669874497904999</v>
      </c>
      <c r="AC9" s="105">
        <v>216.04341447314599</v>
      </c>
      <c r="AD9" s="105">
        <v>57.362451851483399</v>
      </c>
      <c r="AE9" s="125"/>
      <c r="AF9" s="126"/>
      <c r="AG9" s="108">
        <f>(Y9-AA9)/SQRT(($Z9^2*$AN9+AB9^2*AO9)/($AN9+AO9))</f>
        <v>0.97595430125789651</v>
      </c>
      <c r="AH9" s="108">
        <f t="shared" si="2"/>
        <v>1.3787476861093733</v>
      </c>
      <c r="AI9" s="109"/>
      <c r="AJ9" s="82">
        <f t="shared" si="4"/>
        <v>1.1211436424978891</v>
      </c>
      <c r="AK9" s="82">
        <f t="shared" si="3"/>
        <v>1.3024160237432316</v>
      </c>
      <c r="AL9" s="110"/>
      <c r="AM9" s="98"/>
      <c r="AN9" s="2">
        <v>6639</v>
      </c>
      <c r="AO9" s="2">
        <v>1273</v>
      </c>
      <c r="AP9" s="2">
        <v>1508</v>
      </c>
    </row>
    <row r="10" spans="1:43" x14ac:dyDescent="0.2">
      <c r="A10" s="2" t="s">
        <v>68</v>
      </c>
      <c r="B10" s="2" t="s">
        <v>104</v>
      </c>
      <c r="C10" s="2" t="s">
        <v>121</v>
      </c>
      <c r="D10" s="54" t="s">
        <v>73</v>
      </c>
      <c r="E10" s="49" t="s">
        <v>12</v>
      </c>
      <c r="F10" s="97">
        <v>1953</v>
      </c>
      <c r="G10" s="98" t="s">
        <v>117</v>
      </c>
      <c r="H10" s="98">
        <v>2013</v>
      </c>
      <c r="I10" s="99">
        <v>251.7</v>
      </c>
      <c r="J10" s="99">
        <v>55.7</v>
      </c>
      <c r="K10" s="100">
        <v>265.83821670170198</v>
      </c>
      <c r="L10" s="101">
        <v>47.986722677131802</v>
      </c>
      <c r="M10" s="100">
        <v>203.361123188509</v>
      </c>
      <c r="N10" s="100">
        <v>48.5717360628134</v>
      </c>
      <c r="O10" s="100">
        <v>200.19684460309199</v>
      </c>
      <c r="P10" s="100">
        <v>59.073710631940301</v>
      </c>
      <c r="Q10" s="186"/>
      <c r="R10" s="186"/>
      <c r="S10" s="103">
        <f t="shared" si="0"/>
        <v>1.2997645844009855</v>
      </c>
      <c r="T10" s="103">
        <f t="shared" si="1"/>
        <v>1.3260274356316761</v>
      </c>
      <c r="U10" s="103"/>
      <c r="V10" s="104">
        <v>2013</v>
      </c>
      <c r="W10" s="149">
        <v>262.3</v>
      </c>
      <c r="X10" s="149">
        <v>51.2</v>
      </c>
      <c r="Y10" s="105">
        <v>275.288951872773</v>
      </c>
      <c r="Z10" s="105">
        <v>44.2734795723415</v>
      </c>
      <c r="AA10" s="105">
        <v>228.20179111412401</v>
      </c>
      <c r="AB10" s="105">
        <v>43.897868843366901</v>
      </c>
      <c r="AC10" s="105">
        <v>205.45784164018201</v>
      </c>
      <c r="AD10" s="105">
        <v>54.373747165629098</v>
      </c>
      <c r="AE10" s="125"/>
      <c r="AF10" s="126"/>
      <c r="AG10" s="108">
        <f>(Y10-AA10)/SQRT(($Z10^2*$AN10+AB10^2*AO10)/($AN10+AO10))</f>
        <v>1.0647963485189664</v>
      </c>
      <c r="AH10" s="108">
        <f t="shared" si="2"/>
        <v>1.5296181741955757</v>
      </c>
      <c r="AI10" s="109"/>
      <c r="AJ10" s="82">
        <f t="shared" si="4"/>
        <v>1.182280466459976</v>
      </c>
      <c r="AK10" s="82">
        <f t="shared" si="3"/>
        <v>1.4278228049136259</v>
      </c>
      <c r="AL10" s="110"/>
      <c r="AM10" s="98"/>
      <c r="AN10" s="2">
        <v>7301</v>
      </c>
      <c r="AO10" s="2">
        <v>1171</v>
      </c>
      <c r="AP10" s="2">
        <v>1038</v>
      </c>
    </row>
    <row r="11" spans="1:43" x14ac:dyDescent="0.2">
      <c r="A11" s="2" t="s">
        <v>68</v>
      </c>
      <c r="B11" s="2" t="s">
        <v>104</v>
      </c>
      <c r="C11" s="2" t="s">
        <v>121</v>
      </c>
      <c r="D11" s="54" t="s">
        <v>74</v>
      </c>
      <c r="E11" s="49" t="s">
        <v>23</v>
      </c>
      <c r="F11" s="61"/>
      <c r="G11" s="98" t="s">
        <v>117</v>
      </c>
      <c r="H11" s="98">
        <v>2013</v>
      </c>
      <c r="I11" s="127">
        <v>257.2</v>
      </c>
      <c r="J11" s="127">
        <v>55.5</v>
      </c>
      <c r="K11" s="128">
        <v>272.60000000000002</v>
      </c>
      <c r="L11" s="128">
        <v>48.76</v>
      </c>
      <c r="M11" s="128">
        <v>217.1</v>
      </c>
      <c r="N11" s="128">
        <v>48.89</v>
      </c>
      <c r="O11" s="128">
        <v>222.32</v>
      </c>
      <c r="P11" s="128">
        <v>56.9</v>
      </c>
      <c r="Q11" s="186"/>
      <c r="R11" s="186"/>
      <c r="S11" s="103">
        <f t="shared" si="0"/>
        <v>1.137694357242941</v>
      </c>
      <c r="T11" s="103">
        <f t="shared" si="1"/>
        <v>0.9929215957526486</v>
      </c>
      <c r="U11" s="103"/>
      <c r="V11" s="104">
        <v>2013</v>
      </c>
      <c r="W11" s="129">
        <v>271.7</v>
      </c>
      <c r="X11" s="129">
        <v>50.3</v>
      </c>
      <c r="Y11" s="130">
        <v>285.04000000000002</v>
      </c>
      <c r="Z11" s="130">
        <v>44.09</v>
      </c>
      <c r="AA11" s="130">
        <v>246.29</v>
      </c>
      <c r="AB11" s="130">
        <v>44.86</v>
      </c>
      <c r="AC11" s="130">
        <v>235.93</v>
      </c>
      <c r="AD11" s="130">
        <v>54.75</v>
      </c>
      <c r="AE11" s="131"/>
      <c r="AF11" s="132"/>
      <c r="AG11" s="103">
        <f t="shared" ref="AG11:AG56" si="5">(Y11-AA11)/SQRT(($Z11^2*$AN11+AB11^2*BA11)/($AN11+AO11))</f>
        <v>0.96806412459023417</v>
      </c>
      <c r="AH11" s="103">
        <f t="shared" si="2"/>
        <v>1.0535952160303423</v>
      </c>
      <c r="AI11" s="109"/>
      <c r="AJ11" s="82">
        <f t="shared" si="4"/>
        <v>1.0528792409165875</v>
      </c>
      <c r="AK11" s="82">
        <f t="shared" si="3"/>
        <v>1.0232584058914955</v>
      </c>
      <c r="AL11" s="110"/>
      <c r="AM11" s="98"/>
      <c r="AN11" s="2">
        <v>6120</v>
      </c>
      <c r="AO11" s="2">
        <v>1305</v>
      </c>
      <c r="AP11" s="2">
        <v>1697</v>
      </c>
    </row>
    <row r="12" spans="1:43" x14ac:dyDescent="0.2">
      <c r="A12" s="2" t="s">
        <v>98</v>
      </c>
      <c r="B12" s="15" t="s">
        <v>95</v>
      </c>
      <c r="C12" s="2" t="s">
        <v>121</v>
      </c>
      <c r="D12" s="54">
        <v>13</v>
      </c>
      <c r="E12" s="49" t="s">
        <v>53</v>
      </c>
      <c r="F12" s="61">
        <v>1977</v>
      </c>
      <c r="G12" s="133">
        <v>1990</v>
      </c>
      <c r="H12" s="133">
        <v>1990</v>
      </c>
      <c r="I12" s="134">
        <v>270.39999999999998</v>
      </c>
      <c r="J12" s="134">
        <v>31.1</v>
      </c>
      <c r="K12" s="134">
        <v>276.3</v>
      </c>
      <c r="L12" s="134">
        <v>29</v>
      </c>
      <c r="M12" s="134">
        <v>249.1</v>
      </c>
      <c r="N12" s="134">
        <v>28.7</v>
      </c>
      <c r="O12" s="134">
        <v>254.6</v>
      </c>
      <c r="P12" s="134">
        <v>29.9</v>
      </c>
      <c r="Q12" s="136">
        <v>273.7</v>
      </c>
      <c r="R12" s="136">
        <v>33.1</v>
      </c>
      <c r="S12" s="103">
        <f t="shared" si="0"/>
        <v>0.93922426596428255</v>
      </c>
      <c r="T12" s="103">
        <f t="shared" si="1"/>
        <v>0.74595553593380082</v>
      </c>
      <c r="U12" s="103">
        <f t="shared" ref="U12:U19" si="6">($K12-Q12)/SQRT(($L12^2*$AN12+R12^2*AQ12)/($AN12+AQ12))</f>
        <v>8.9174961448908366E-2</v>
      </c>
      <c r="V12" s="135">
        <v>1990</v>
      </c>
      <c r="W12" s="136">
        <v>256.8</v>
      </c>
      <c r="X12" s="136">
        <v>36</v>
      </c>
      <c r="Y12" s="136">
        <v>262.3</v>
      </c>
      <c r="Z12" s="136">
        <v>34.5</v>
      </c>
      <c r="AA12" s="136">
        <v>241.5</v>
      </c>
      <c r="AB12" s="136">
        <v>35.299999999999997</v>
      </c>
      <c r="AC12" s="136">
        <v>237.8</v>
      </c>
      <c r="AD12" s="136">
        <v>35.9</v>
      </c>
      <c r="AE12" s="137">
        <v>253.529598821967</v>
      </c>
      <c r="AF12" s="137">
        <v>33.671896152795</v>
      </c>
      <c r="AG12" s="103">
        <f t="shared" si="5"/>
        <v>0.64775458860252533</v>
      </c>
      <c r="AH12" s="103">
        <f t="shared" si="2"/>
        <v>0.70725622727227655</v>
      </c>
      <c r="AI12" s="103">
        <f t="shared" ref="AI12:AI19" si="7">($Y12-AE12)/SQRT(($Z12^2*$AN12+AF12^2*AQ12)/($AN12+AQ12))</f>
        <v>0.25442984537807817</v>
      </c>
      <c r="AJ12" s="82">
        <f t="shared" si="4"/>
        <v>0.79348942728340388</v>
      </c>
      <c r="AK12" s="82">
        <f t="shared" si="3"/>
        <v>0.72660588160303874</v>
      </c>
      <c r="AL12" s="82">
        <f t="shared" ref="AL12:AL19" si="8">(U12+AI12)/2</f>
        <v>0.17180240341349326</v>
      </c>
      <c r="AM12" s="135">
        <v>1990</v>
      </c>
      <c r="AN12" s="71">
        <v>7840</v>
      </c>
      <c r="AO12" s="138">
        <v>1210</v>
      </c>
      <c r="AP12" s="138">
        <v>860</v>
      </c>
      <c r="AQ12" s="138">
        <v>290</v>
      </c>
    </row>
    <row r="13" spans="1:43" x14ac:dyDescent="0.2">
      <c r="A13" s="2" t="s">
        <v>98</v>
      </c>
      <c r="B13" s="15" t="s">
        <v>95</v>
      </c>
      <c r="C13" s="2" t="s">
        <v>121</v>
      </c>
      <c r="D13" s="54">
        <v>13</v>
      </c>
      <c r="E13" s="49" t="s">
        <v>53</v>
      </c>
      <c r="F13" s="61">
        <v>1979</v>
      </c>
      <c r="G13" s="133">
        <v>1992</v>
      </c>
      <c r="H13" s="133">
        <v>1992</v>
      </c>
      <c r="I13" s="134">
        <v>273.10000000000002</v>
      </c>
      <c r="J13" s="134">
        <v>30.9</v>
      </c>
      <c r="K13" s="134">
        <v>278.89999999999998</v>
      </c>
      <c r="L13" s="134">
        <v>28.5</v>
      </c>
      <c r="M13" s="134">
        <v>250.2</v>
      </c>
      <c r="N13" s="134">
        <v>30.1</v>
      </c>
      <c r="O13" s="134">
        <v>259.3</v>
      </c>
      <c r="P13" s="134">
        <v>28.1</v>
      </c>
      <c r="Q13" s="136">
        <v>285.89999999999998</v>
      </c>
      <c r="R13" s="136">
        <v>32.9</v>
      </c>
      <c r="S13" s="103">
        <f t="shared" si="0"/>
        <v>0.99920747347251326</v>
      </c>
      <c r="T13" s="103">
        <f t="shared" si="1"/>
        <v>0.68876564407561469</v>
      </c>
      <c r="U13" s="103">
        <f t="shared" si="6"/>
        <v>-0.24404637191338133</v>
      </c>
      <c r="V13" s="135">
        <v>1992</v>
      </c>
      <c r="W13" s="136">
        <v>259.8</v>
      </c>
      <c r="X13" s="136">
        <v>39.4</v>
      </c>
      <c r="Y13" s="136">
        <v>266.39999999999998</v>
      </c>
      <c r="Z13" s="136">
        <v>36.6</v>
      </c>
      <c r="AA13" s="136">
        <v>237.6</v>
      </c>
      <c r="AB13" s="136">
        <v>39.799999999999997</v>
      </c>
      <c r="AC13" s="136">
        <v>239.2</v>
      </c>
      <c r="AD13" s="136">
        <v>40.4</v>
      </c>
      <c r="AE13" s="137">
        <v>270.06621164136999</v>
      </c>
      <c r="AF13" s="137">
        <v>41.001438032403698</v>
      </c>
      <c r="AG13" s="103">
        <f t="shared" si="5"/>
        <v>0.84653171958736373</v>
      </c>
      <c r="AH13" s="103">
        <f t="shared" si="2"/>
        <v>0.73448338020515958</v>
      </c>
      <c r="AI13" s="103">
        <f t="shared" si="7"/>
        <v>-9.9678496363655542E-2</v>
      </c>
      <c r="AJ13" s="82">
        <f t="shared" si="4"/>
        <v>0.9228695965299385</v>
      </c>
      <c r="AK13" s="82">
        <f t="shared" si="3"/>
        <v>0.71162451214038713</v>
      </c>
      <c r="AL13" s="82">
        <f t="shared" si="8"/>
        <v>-0.17186243413851843</v>
      </c>
      <c r="AM13" s="135">
        <v>1992</v>
      </c>
      <c r="AN13" s="71">
        <v>7690</v>
      </c>
      <c r="AO13" s="138">
        <v>1210</v>
      </c>
      <c r="AP13" s="138">
        <v>940</v>
      </c>
      <c r="AQ13" s="138">
        <v>310</v>
      </c>
    </row>
    <row r="14" spans="1:43" x14ac:dyDescent="0.2">
      <c r="A14" s="2" t="s">
        <v>98</v>
      </c>
      <c r="B14" s="15" t="s">
        <v>95</v>
      </c>
      <c r="C14" s="2" t="s">
        <v>121</v>
      </c>
      <c r="D14" s="54">
        <v>13</v>
      </c>
      <c r="E14" s="49" t="s">
        <v>53</v>
      </c>
      <c r="F14" s="61">
        <v>1981</v>
      </c>
      <c r="G14" s="133">
        <v>1994</v>
      </c>
      <c r="H14" s="133">
        <v>1994</v>
      </c>
      <c r="I14" s="134">
        <v>274.3</v>
      </c>
      <c r="J14" s="134">
        <v>32.4</v>
      </c>
      <c r="K14" s="134">
        <v>280.8</v>
      </c>
      <c r="L14" s="134">
        <v>29.8</v>
      </c>
      <c r="M14" s="134">
        <v>251.5</v>
      </c>
      <c r="N14" s="134">
        <v>31.5</v>
      </c>
      <c r="O14" s="134">
        <v>256</v>
      </c>
      <c r="P14" s="134">
        <v>28.8</v>
      </c>
      <c r="Q14" s="136">
        <v>285.8</v>
      </c>
      <c r="R14" s="136">
        <v>35.1</v>
      </c>
      <c r="S14" s="103">
        <f t="shared" si="0"/>
        <v>0.97511065643198314</v>
      </c>
      <c r="T14" s="103">
        <f t="shared" si="1"/>
        <v>0.83557631034594748</v>
      </c>
      <c r="U14" s="103">
        <f t="shared" si="6"/>
        <v>-0.16639544694519956</v>
      </c>
      <c r="V14" s="135">
        <v>1994</v>
      </c>
      <c r="W14" s="136">
        <v>257.89999999999998</v>
      </c>
      <c r="X14" s="136">
        <v>39.799999999999997</v>
      </c>
      <c r="Y14" s="136">
        <v>265.10000000000002</v>
      </c>
      <c r="Z14" s="136">
        <v>37.5</v>
      </c>
      <c r="AA14" s="136">
        <v>234.3</v>
      </c>
      <c r="AB14" s="136">
        <v>38</v>
      </c>
      <c r="AC14" s="136">
        <v>235.1</v>
      </c>
      <c r="AD14" s="136">
        <v>37.6</v>
      </c>
      <c r="AE14" s="137">
        <v>258.18122137163402</v>
      </c>
      <c r="AF14" s="137">
        <v>39.620300633982502</v>
      </c>
      <c r="AG14" s="103">
        <f t="shared" si="5"/>
        <v>0.88688058449992746</v>
      </c>
      <c r="AH14" s="103">
        <f t="shared" si="2"/>
        <v>0.79974018210257913</v>
      </c>
      <c r="AI14" s="103">
        <f t="shared" si="7"/>
        <v>0.184037962418717</v>
      </c>
      <c r="AJ14" s="82">
        <f t="shared" si="4"/>
        <v>0.9309956204659553</v>
      </c>
      <c r="AK14" s="82">
        <f t="shared" si="3"/>
        <v>0.81765824622426331</v>
      </c>
      <c r="AL14" s="82">
        <f t="shared" si="8"/>
        <v>8.8212577367587225E-3</v>
      </c>
      <c r="AM14" s="135">
        <v>1994</v>
      </c>
      <c r="AN14" s="71">
        <v>7290</v>
      </c>
      <c r="AO14" s="71">
        <v>1210</v>
      </c>
      <c r="AP14" s="71">
        <v>1010</v>
      </c>
      <c r="AQ14" s="71">
        <v>330</v>
      </c>
    </row>
    <row r="15" spans="1:43" x14ac:dyDescent="0.2">
      <c r="A15" s="2" t="s">
        <v>98</v>
      </c>
      <c r="B15" s="15" t="s">
        <v>95</v>
      </c>
      <c r="C15" s="2" t="s">
        <v>121</v>
      </c>
      <c r="D15" s="54">
        <v>13</v>
      </c>
      <c r="E15" s="49" t="s">
        <v>53</v>
      </c>
      <c r="F15" s="61">
        <v>1983</v>
      </c>
      <c r="G15" s="133">
        <v>1996</v>
      </c>
      <c r="H15" s="133">
        <v>1996</v>
      </c>
      <c r="I15" s="134">
        <v>274.3</v>
      </c>
      <c r="J15" s="134">
        <v>31.6</v>
      </c>
      <c r="K15" s="134">
        <v>281.2</v>
      </c>
      <c r="L15" s="134">
        <v>28.7</v>
      </c>
      <c r="M15" s="134">
        <v>252.1</v>
      </c>
      <c r="N15" s="134">
        <v>29.5</v>
      </c>
      <c r="O15" s="134">
        <v>255.7</v>
      </c>
      <c r="P15" s="134">
        <v>30.6</v>
      </c>
      <c r="Q15" s="136">
        <v>282.2</v>
      </c>
      <c r="R15" s="136">
        <v>34.4</v>
      </c>
      <c r="S15" s="103">
        <f t="shared" si="0"/>
        <v>1.0098197364960455</v>
      </c>
      <c r="T15" s="103">
        <f t="shared" si="1"/>
        <v>0.88064256406529173</v>
      </c>
      <c r="U15" s="103">
        <f t="shared" si="6"/>
        <v>-3.4503379834389503E-2</v>
      </c>
      <c r="V15" s="135">
        <v>1996</v>
      </c>
      <c r="W15" s="136">
        <v>257.89999999999998</v>
      </c>
      <c r="X15" s="136">
        <v>39.1</v>
      </c>
      <c r="Y15" s="136">
        <v>265.89999999999998</v>
      </c>
      <c r="Z15" s="136">
        <v>36.5</v>
      </c>
      <c r="AA15" s="136">
        <v>234</v>
      </c>
      <c r="AB15" s="136">
        <v>36.4</v>
      </c>
      <c r="AC15" s="136">
        <v>238.3</v>
      </c>
      <c r="AD15" s="136">
        <v>38.5</v>
      </c>
      <c r="AE15" s="137">
        <v>253.52019241291799</v>
      </c>
      <c r="AF15" s="137">
        <v>41.0331343912394</v>
      </c>
      <c r="AG15" s="103">
        <f t="shared" si="5"/>
        <v>0.94493957150227514</v>
      </c>
      <c r="AH15" s="103">
        <f t="shared" si="2"/>
        <v>0.75064597567258451</v>
      </c>
      <c r="AI15" s="103">
        <f t="shared" si="7"/>
        <v>0.3371626322828033</v>
      </c>
      <c r="AJ15" s="82">
        <f t="shared" si="4"/>
        <v>0.97737965399916038</v>
      </c>
      <c r="AK15" s="82">
        <f t="shared" si="3"/>
        <v>0.81564426986893812</v>
      </c>
      <c r="AL15" s="82">
        <f t="shared" si="8"/>
        <v>0.1513296262242069</v>
      </c>
      <c r="AM15" s="135">
        <v>1996</v>
      </c>
      <c r="AN15" s="71">
        <v>7160</v>
      </c>
      <c r="AO15" s="71">
        <v>1210</v>
      </c>
      <c r="AP15" s="71">
        <v>1080</v>
      </c>
      <c r="AQ15" s="71">
        <v>340</v>
      </c>
    </row>
    <row r="16" spans="1:43" x14ac:dyDescent="0.2">
      <c r="A16" s="2" t="s">
        <v>98</v>
      </c>
      <c r="B16" s="15" t="s">
        <v>95</v>
      </c>
      <c r="C16" s="2" t="s">
        <v>121</v>
      </c>
      <c r="D16" s="54">
        <v>13</v>
      </c>
      <c r="E16" s="49" t="s">
        <v>53</v>
      </c>
      <c r="F16" s="61">
        <v>1986</v>
      </c>
      <c r="G16" s="133">
        <v>1999</v>
      </c>
      <c r="H16" s="133">
        <v>1999</v>
      </c>
      <c r="I16" s="134">
        <v>275.8</v>
      </c>
      <c r="J16" s="134">
        <v>32.6</v>
      </c>
      <c r="K16" s="134">
        <v>283.10000000000002</v>
      </c>
      <c r="L16" s="134">
        <v>30.3</v>
      </c>
      <c r="M16" s="134">
        <v>251</v>
      </c>
      <c r="N16" s="134">
        <v>28.8</v>
      </c>
      <c r="O16" s="134">
        <v>259.2</v>
      </c>
      <c r="P16" s="134">
        <v>30</v>
      </c>
      <c r="Q16" s="136">
        <v>285.7</v>
      </c>
      <c r="R16" s="136">
        <v>30.7</v>
      </c>
      <c r="S16" s="103">
        <f t="shared" si="0"/>
        <v>1.067108198386465</v>
      </c>
      <c r="T16" s="103">
        <f t="shared" si="1"/>
        <v>0.78991460130568869</v>
      </c>
      <c r="U16" s="103">
        <f t="shared" si="6"/>
        <v>-8.5751159315660935E-2</v>
      </c>
      <c r="V16" s="135">
        <v>1999</v>
      </c>
      <c r="W16" s="136">
        <v>259.39999999999998</v>
      </c>
      <c r="X16" s="136">
        <v>38.4</v>
      </c>
      <c r="Y16" s="136">
        <v>266.7</v>
      </c>
      <c r="Z16" s="136">
        <v>36.6</v>
      </c>
      <c r="AA16" s="136">
        <v>238.2</v>
      </c>
      <c r="AB16" s="136">
        <v>37.6</v>
      </c>
      <c r="AC16" s="136">
        <v>243.8</v>
      </c>
      <c r="AD16" s="136">
        <v>35.4</v>
      </c>
      <c r="AE16" s="137">
        <v>257.74980368773402</v>
      </c>
      <c r="AF16" s="137">
        <v>36.193385975527299</v>
      </c>
      <c r="AG16" s="103">
        <f t="shared" si="5"/>
        <v>0.84409112974242839</v>
      </c>
      <c r="AH16" s="103">
        <f t="shared" si="2"/>
        <v>0.62864659345184659</v>
      </c>
      <c r="AI16" s="103">
        <f t="shared" si="7"/>
        <v>0.24467718484938522</v>
      </c>
      <c r="AJ16" s="82">
        <f t="shared" si="4"/>
        <v>0.95559966406444663</v>
      </c>
      <c r="AK16" s="82">
        <f t="shared" si="3"/>
        <v>0.7092805973787677</v>
      </c>
      <c r="AL16" s="82">
        <f t="shared" si="8"/>
        <v>7.9463012766862143E-2</v>
      </c>
      <c r="AM16" s="135">
        <v>1999</v>
      </c>
      <c r="AN16" s="71">
        <v>6970</v>
      </c>
      <c r="AO16" s="71">
        <v>1220</v>
      </c>
      <c r="AP16" s="71">
        <v>1190</v>
      </c>
      <c r="AQ16" s="71">
        <v>370</v>
      </c>
    </row>
    <row r="17" spans="1:45" x14ac:dyDescent="0.2">
      <c r="A17" s="2" t="s">
        <v>98</v>
      </c>
      <c r="B17" s="15" t="s">
        <v>95</v>
      </c>
      <c r="C17" s="2" t="s">
        <v>121</v>
      </c>
      <c r="D17" s="54">
        <v>13</v>
      </c>
      <c r="E17" s="49" t="s">
        <v>53</v>
      </c>
      <c r="F17" s="61">
        <v>1991</v>
      </c>
      <c r="G17" s="133">
        <v>2004</v>
      </c>
      <c r="H17" s="133">
        <v>2004</v>
      </c>
      <c r="I17" s="134">
        <v>279</v>
      </c>
      <c r="J17" s="134">
        <v>32.200000000000003</v>
      </c>
      <c r="K17" s="134">
        <v>288.7</v>
      </c>
      <c r="L17" s="134">
        <v>30.5</v>
      </c>
      <c r="M17" s="134">
        <v>261</v>
      </c>
      <c r="N17" s="134">
        <v>29.7</v>
      </c>
      <c r="O17" s="134">
        <v>264</v>
      </c>
      <c r="P17" s="134">
        <v>32</v>
      </c>
      <c r="Q17" s="136">
        <v>298.60000000000002</v>
      </c>
      <c r="R17" s="136">
        <v>32.799999999999997</v>
      </c>
      <c r="S17" s="103">
        <f t="shared" si="0"/>
        <v>0.91186061832314358</v>
      </c>
      <c r="T17" s="103">
        <f t="shared" si="1"/>
        <v>0.8029635862310891</v>
      </c>
      <c r="U17" s="103">
        <f t="shared" si="6"/>
        <v>-0.32310420527425227</v>
      </c>
      <c r="V17" s="135">
        <v>2004</v>
      </c>
      <c r="W17" s="136">
        <v>258.7</v>
      </c>
      <c r="X17" s="136">
        <v>36.799999999999997</v>
      </c>
      <c r="Y17" s="136">
        <v>266</v>
      </c>
      <c r="Z17" s="136">
        <v>35.700000000000003</v>
      </c>
      <c r="AA17" s="136">
        <v>243.5</v>
      </c>
      <c r="AB17" s="136">
        <v>34</v>
      </c>
      <c r="AC17" s="136">
        <v>241.9</v>
      </c>
      <c r="AD17" s="136">
        <v>33.9</v>
      </c>
      <c r="AE17" s="137">
        <v>269.08326733947001</v>
      </c>
      <c r="AF17" s="137">
        <v>35.035358236646204</v>
      </c>
      <c r="AG17" s="103">
        <f t="shared" si="5"/>
        <v>0.68558813528805707</v>
      </c>
      <c r="AH17" s="103">
        <f t="shared" si="2"/>
        <v>0.68080192999081823</v>
      </c>
      <c r="AI17" s="103">
        <f t="shared" si="7"/>
        <v>-8.6460019171877692E-2</v>
      </c>
      <c r="AJ17" s="82">
        <f t="shared" si="4"/>
        <v>0.79872437680560027</v>
      </c>
      <c r="AK17" s="82">
        <f t="shared" si="3"/>
        <v>0.74188275811095372</v>
      </c>
      <c r="AL17" s="82">
        <f t="shared" si="8"/>
        <v>-0.20478211222306497</v>
      </c>
      <c r="AM17" s="135">
        <v>2004</v>
      </c>
      <c r="AN17" s="71">
        <v>6710</v>
      </c>
      <c r="AO17" s="71">
        <v>1230</v>
      </c>
      <c r="AP17" s="71">
        <v>1380</v>
      </c>
      <c r="AQ17" s="71">
        <v>420</v>
      </c>
      <c r="AR17" s="21"/>
      <c r="AS17" s="21"/>
    </row>
    <row r="18" spans="1:45" x14ac:dyDescent="0.2">
      <c r="A18" s="2" t="s">
        <v>98</v>
      </c>
      <c r="B18" s="15" t="s">
        <v>95</v>
      </c>
      <c r="C18" s="2" t="s">
        <v>121</v>
      </c>
      <c r="D18" s="54">
        <v>13</v>
      </c>
      <c r="E18" s="49" t="s">
        <v>53</v>
      </c>
      <c r="F18" s="61">
        <v>1995</v>
      </c>
      <c r="G18" s="133">
        <v>2008</v>
      </c>
      <c r="H18" s="133">
        <v>2008</v>
      </c>
      <c r="I18" s="134">
        <v>281</v>
      </c>
      <c r="J18" s="134">
        <v>32</v>
      </c>
      <c r="K18" s="134">
        <v>290.10000000000002</v>
      </c>
      <c r="L18" s="134">
        <v>31.9</v>
      </c>
      <c r="M18" s="134">
        <v>261.89999999999998</v>
      </c>
      <c r="N18" s="134">
        <v>31.6</v>
      </c>
      <c r="O18" s="134">
        <v>267.5</v>
      </c>
      <c r="P18" s="134">
        <v>32.9</v>
      </c>
      <c r="Q18" s="136">
        <v>303.5</v>
      </c>
      <c r="R18" s="136">
        <v>35.799999999999997</v>
      </c>
      <c r="S18" s="103">
        <f t="shared" si="0"/>
        <v>0.88533431352882086</v>
      </c>
      <c r="T18" s="103">
        <f t="shared" si="1"/>
        <v>0.70427029219868509</v>
      </c>
      <c r="U18" s="103">
        <f t="shared" si="6"/>
        <v>-0.41666905869687665</v>
      </c>
      <c r="V18" s="3">
        <v>2008</v>
      </c>
      <c r="W18" s="136">
        <v>259.7</v>
      </c>
      <c r="X18" s="136">
        <v>37.6</v>
      </c>
      <c r="Y18" s="136">
        <v>268.2</v>
      </c>
      <c r="Z18" s="136">
        <v>35.200000000000003</v>
      </c>
      <c r="AA18" s="136">
        <v>247</v>
      </c>
      <c r="AB18" s="136">
        <v>35</v>
      </c>
      <c r="AC18" s="136">
        <v>242.4</v>
      </c>
      <c r="AD18" s="136">
        <v>37.4</v>
      </c>
      <c r="AE18" s="137">
        <v>278.00563386928201</v>
      </c>
      <c r="AF18" s="137">
        <v>35.538024492439597</v>
      </c>
      <c r="AG18" s="103">
        <f t="shared" si="5"/>
        <v>0.65689222531802793</v>
      </c>
      <c r="AH18" s="103">
        <f t="shared" si="2"/>
        <v>0.72425068047623831</v>
      </c>
      <c r="AI18" s="103">
        <f t="shared" si="7"/>
        <v>-0.27839985841341547</v>
      </c>
      <c r="AJ18" s="82">
        <f t="shared" si="4"/>
        <v>0.7711132694234244</v>
      </c>
      <c r="AK18" s="82">
        <f t="shared" si="3"/>
        <v>0.71426048633746175</v>
      </c>
      <c r="AL18" s="82">
        <f t="shared" si="8"/>
        <v>-0.34753445855514609</v>
      </c>
      <c r="AM18" s="135">
        <v>2008</v>
      </c>
      <c r="AN18" s="2">
        <v>6540</v>
      </c>
      <c r="AO18" s="2">
        <v>1240</v>
      </c>
      <c r="AP18" s="2">
        <v>1510</v>
      </c>
      <c r="AQ18" s="2">
        <v>440</v>
      </c>
    </row>
    <row r="19" spans="1:45" x14ac:dyDescent="0.2">
      <c r="A19" s="2" t="s">
        <v>98</v>
      </c>
      <c r="B19" s="15" t="s">
        <v>95</v>
      </c>
      <c r="C19" s="2" t="s">
        <v>121</v>
      </c>
      <c r="D19" s="54">
        <v>13</v>
      </c>
      <c r="E19" s="49" t="s">
        <v>53</v>
      </c>
      <c r="F19" s="61">
        <v>1999</v>
      </c>
      <c r="G19" s="133">
        <v>2012</v>
      </c>
      <c r="H19" s="133">
        <v>2012</v>
      </c>
      <c r="I19" s="134">
        <v>285</v>
      </c>
      <c r="J19" s="134">
        <v>32</v>
      </c>
      <c r="K19" s="134">
        <v>292.7</v>
      </c>
      <c r="L19" s="134">
        <v>31.2</v>
      </c>
      <c r="M19" s="134">
        <v>264.39999999999998</v>
      </c>
      <c r="N19" s="134">
        <v>34</v>
      </c>
      <c r="O19" s="134">
        <v>271.2</v>
      </c>
      <c r="P19" s="134">
        <v>33.4</v>
      </c>
      <c r="Q19" s="136">
        <v>311</v>
      </c>
      <c r="R19" s="136">
        <v>37.799999999999997</v>
      </c>
      <c r="S19" s="103">
        <f t="shared" si="0"/>
        <v>0.89316348886595276</v>
      </c>
      <c r="T19" s="103">
        <f t="shared" si="1"/>
        <v>0.67886842997890684</v>
      </c>
      <c r="U19" s="103">
        <f t="shared" si="6"/>
        <v>-0.57667505264503327</v>
      </c>
      <c r="V19" s="3">
        <v>2012</v>
      </c>
      <c r="W19" s="136">
        <v>262.8</v>
      </c>
      <c r="X19" s="136">
        <v>37.200000000000003</v>
      </c>
      <c r="Y19" s="136">
        <v>269.7</v>
      </c>
      <c r="Z19" s="136">
        <v>34.799999999999997</v>
      </c>
      <c r="AA19" s="136">
        <v>246.7</v>
      </c>
      <c r="AB19" s="136">
        <v>35.6</v>
      </c>
      <c r="AC19" s="136">
        <v>249.2</v>
      </c>
      <c r="AD19" s="136">
        <v>35.4</v>
      </c>
      <c r="AE19" s="137">
        <v>283.72441890954201</v>
      </c>
      <c r="AF19" s="137">
        <v>39.866792346504802</v>
      </c>
      <c r="AG19" s="103">
        <f t="shared" si="5"/>
        <v>0.72419320093032813</v>
      </c>
      <c r="AH19" s="103">
        <f t="shared" si="2"/>
        <v>0.58696045962392407</v>
      </c>
      <c r="AI19" s="103">
        <f t="shared" si="7"/>
        <v>-0.398437104540936</v>
      </c>
      <c r="AJ19" s="82">
        <f t="shared" si="4"/>
        <v>0.8086783448981405</v>
      </c>
      <c r="AK19" s="82">
        <f t="shared" si="3"/>
        <v>0.63291444480141545</v>
      </c>
      <c r="AL19" s="82">
        <f t="shared" si="8"/>
        <v>-0.48755607859298467</v>
      </c>
      <c r="AM19" s="135">
        <v>2012</v>
      </c>
      <c r="AN19" s="2">
        <v>6280</v>
      </c>
      <c r="AO19" s="2">
        <v>1260</v>
      </c>
      <c r="AP19" s="2">
        <v>1650</v>
      </c>
      <c r="AQ19" s="2">
        <v>500</v>
      </c>
    </row>
    <row r="20" spans="1:45" x14ac:dyDescent="0.2">
      <c r="A20" s="2" t="s">
        <v>98</v>
      </c>
      <c r="B20" s="15" t="s">
        <v>95</v>
      </c>
      <c r="C20" s="2" t="s">
        <v>121</v>
      </c>
      <c r="D20" s="54">
        <v>13</v>
      </c>
      <c r="E20" s="49" t="s">
        <v>53</v>
      </c>
      <c r="F20" s="61">
        <v>1961</v>
      </c>
      <c r="G20" s="133" t="s">
        <v>113</v>
      </c>
      <c r="H20" s="133">
        <v>1974</v>
      </c>
      <c r="I20" s="134">
        <v>266</v>
      </c>
      <c r="J20" s="134">
        <v>39</v>
      </c>
      <c r="K20" s="134">
        <v>274</v>
      </c>
      <c r="L20" s="134">
        <v>35.700000000000003</v>
      </c>
      <c r="M20" s="134">
        <v>228</v>
      </c>
      <c r="N20" s="134">
        <v>36</v>
      </c>
      <c r="O20" s="134"/>
      <c r="P20" s="139"/>
      <c r="Q20" s="140"/>
      <c r="R20" s="140"/>
      <c r="S20" s="103">
        <f t="shared" si="0"/>
        <v>1.2871888802324396</v>
      </c>
      <c r="T20" s="103"/>
      <c r="U20" s="103"/>
      <c r="V20" s="135">
        <v>1975</v>
      </c>
      <c r="W20" s="136">
        <v>255.9</v>
      </c>
      <c r="X20" s="136">
        <v>35.799999999999997</v>
      </c>
      <c r="Y20" s="136">
        <v>262.10000000000002</v>
      </c>
      <c r="Z20" s="136">
        <v>32.9</v>
      </c>
      <c r="AA20" s="136">
        <v>225.7</v>
      </c>
      <c r="AB20" s="136">
        <v>34.9</v>
      </c>
      <c r="AC20" s="140"/>
      <c r="AD20" s="140"/>
      <c r="AE20" s="140"/>
      <c r="AF20" s="140"/>
      <c r="AG20" s="103">
        <f t="shared" si="5"/>
        <v>1.1808761646519408</v>
      </c>
      <c r="AH20" s="103"/>
      <c r="AI20" s="103"/>
      <c r="AJ20" s="82">
        <f t="shared" ref="AJ20:AJ57" si="9">(S20+AG20)/2</f>
        <v>1.2340325224421902</v>
      </c>
      <c r="AK20" s="82"/>
      <c r="AL20" s="82"/>
      <c r="AM20" s="61">
        <v>1974</v>
      </c>
      <c r="AN20" s="71">
        <v>8190</v>
      </c>
      <c r="AO20" s="71">
        <v>1140</v>
      </c>
      <c r="AP20" s="71">
        <v>510</v>
      </c>
      <c r="AQ20" s="71">
        <v>110</v>
      </c>
    </row>
    <row r="21" spans="1:45" x14ac:dyDescent="0.2">
      <c r="A21" s="2" t="s">
        <v>98</v>
      </c>
      <c r="B21" s="15" t="s">
        <v>95</v>
      </c>
      <c r="C21" s="2" t="s">
        <v>121</v>
      </c>
      <c r="D21" s="54">
        <v>13</v>
      </c>
      <c r="E21" s="49" t="s">
        <v>53</v>
      </c>
      <c r="F21" s="61">
        <v>1966</v>
      </c>
      <c r="G21" s="133" t="s">
        <v>114</v>
      </c>
      <c r="H21" s="133">
        <v>1979</v>
      </c>
      <c r="I21" s="134">
        <v>264.10000000000002</v>
      </c>
      <c r="J21" s="134">
        <v>39</v>
      </c>
      <c r="K21" s="134">
        <v>271.60000000000002</v>
      </c>
      <c r="L21" s="134">
        <v>35.700000000000003</v>
      </c>
      <c r="M21" s="134">
        <v>229.6</v>
      </c>
      <c r="N21" s="134">
        <v>36</v>
      </c>
      <c r="O21" s="134">
        <v>238</v>
      </c>
      <c r="P21" s="134">
        <v>35.200000000000003</v>
      </c>
      <c r="Q21" s="136">
        <v>274.3</v>
      </c>
      <c r="R21" s="136">
        <v>42.3</v>
      </c>
      <c r="S21" s="103">
        <f t="shared" si="0"/>
        <v>1.1752059367056329</v>
      </c>
      <c r="T21" s="103">
        <f t="shared" ref="T21:T56" si="10">($K21-O21)/SQRT(($L21^2*$AN21+P21^2*AP21)/($AN21+AP21))</f>
        <v>0.94210520174276491</v>
      </c>
      <c r="U21" s="103">
        <f t="shared" ref="U21:U56" si="11">($K21-Q21)/SQRT(($L21^2*$AN21+R21^2*AQ21)/($AN21+AQ21))</f>
        <v>-7.5332519047890442E-2</v>
      </c>
      <c r="V21" s="135">
        <v>1980</v>
      </c>
      <c r="W21" s="136">
        <v>258.5</v>
      </c>
      <c r="X21" s="136">
        <v>34.9</v>
      </c>
      <c r="Y21" s="136">
        <v>264.39999999999998</v>
      </c>
      <c r="Z21" s="136">
        <v>32.700000000000003</v>
      </c>
      <c r="AA21" s="136">
        <v>232.8</v>
      </c>
      <c r="AB21" s="136">
        <v>32.700000000000003</v>
      </c>
      <c r="AC21" s="136">
        <v>237.2</v>
      </c>
      <c r="AD21" s="136">
        <v>32.700000000000003</v>
      </c>
      <c r="AE21" s="137">
        <v>269.15465434958298</v>
      </c>
      <c r="AF21" s="137">
        <v>32.405397871954897</v>
      </c>
      <c r="AG21" s="103">
        <f t="shared" si="5"/>
        <v>1.0346155567729312</v>
      </c>
      <c r="AH21" s="103">
        <f t="shared" ref="AH21:AH31" si="12">($Y21-AC21)/SQRT(($Z21^2*$AN21+AD21^2*AP21)/($AN21+AP21))</f>
        <v>0.83180428134556528</v>
      </c>
      <c r="AI21" s="103">
        <f t="shared" ref="AI21:AI31" si="13">($Y21-AE21)/SQRT(($Z21^2*$AN21+AF21^2*AQ21)/($AN21+AQ21))</f>
        <v>-0.14542785029724264</v>
      </c>
      <c r="AJ21" s="82">
        <f t="shared" si="9"/>
        <v>1.104910746739282</v>
      </c>
      <c r="AK21" s="82">
        <f t="shared" ref="AK21:AK31" si="14">(T21+AH21)/2</f>
        <v>0.88695474154416509</v>
      </c>
      <c r="AL21" s="82">
        <f t="shared" ref="AL21:AL31" si="15">(U21+AI21)/2</f>
        <v>-0.11038018467256655</v>
      </c>
      <c r="AM21" s="61">
        <v>1979</v>
      </c>
      <c r="AN21" s="71">
        <v>8000</v>
      </c>
      <c r="AO21" s="71">
        <v>1170</v>
      </c>
      <c r="AP21" s="71">
        <v>610</v>
      </c>
      <c r="AQ21" s="71">
        <v>160</v>
      </c>
    </row>
    <row r="22" spans="1:45" x14ac:dyDescent="0.2">
      <c r="A22" s="2" t="s">
        <v>98</v>
      </c>
      <c r="B22" s="15" t="s">
        <v>95</v>
      </c>
      <c r="C22" s="2" t="s">
        <v>121</v>
      </c>
      <c r="D22" s="54">
        <v>13</v>
      </c>
      <c r="E22" s="49" t="s">
        <v>53</v>
      </c>
      <c r="F22" s="61">
        <v>1970</v>
      </c>
      <c r="G22" s="133" t="s">
        <v>116</v>
      </c>
      <c r="H22" s="133">
        <v>1983</v>
      </c>
      <c r="I22" s="134">
        <v>268.60000000000002</v>
      </c>
      <c r="J22" s="134">
        <v>33.4</v>
      </c>
      <c r="K22" s="134">
        <v>274.39999999999998</v>
      </c>
      <c r="L22" s="134">
        <v>31</v>
      </c>
      <c r="M22" s="134">
        <v>240.4</v>
      </c>
      <c r="N22" s="134">
        <v>31</v>
      </c>
      <c r="O22" s="134">
        <v>252.4</v>
      </c>
      <c r="P22" s="134">
        <v>31</v>
      </c>
      <c r="Q22" s="136">
        <v>279.89999999999998</v>
      </c>
      <c r="R22" s="136">
        <v>32.9</v>
      </c>
      <c r="S22" s="103">
        <f t="shared" si="0"/>
        <v>1.0967741935483861</v>
      </c>
      <c r="T22" s="103">
        <f t="shared" si="10"/>
        <v>0.70967741935483775</v>
      </c>
      <c r="U22" s="103">
        <f t="shared" si="11"/>
        <v>-0.17712771046077483</v>
      </c>
      <c r="V22" s="135">
        <v>1984</v>
      </c>
      <c r="W22" s="136">
        <v>257.10000000000002</v>
      </c>
      <c r="X22" s="136">
        <v>35.5</v>
      </c>
      <c r="Y22" s="136">
        <v>262.60000000000002</v>
      </c>
      <c r="Z22" s="136">
        <v>33.799999999999997</v>
      </c>
      <c r="AA22" s="136">
        <v>236.3</v>
      </c>
      <c r="AB22" s="136">
        <v>34.1</v>
      </c>
      <c r="AC22" s="136">
        <v>239.6</v>
      </c>
      <c r="AD22" s="136">
        <v>35</v>
      </c>
      <c r="AE22" s="137">
        <v>264.66116936312898</v>
      </c>
      <c r="AF22" s="137">
        <v>36.251752632176903</v>
      </c>
      <c r="AG22" s="103">
        <f t="shared" si="5"/>
        <v>0.83507386516193982</v>
      </c>
      <c r="AH22" s="103">
        <f t="shared" si="12"/>
        <v>0.67846689935283377</v>
      </c>
      <c r="AI22" s="103">
        <f t="shared" si="13"/>
        <v>-6.0862114304583145E-2</v>
      </c>
      <c r="AJ22" s="82">
        <f t="shared" si="9"/>
        <v>0.96592402935516297</v>
      </c>
      <c r="AK22" s="82">
        <f t="shared" si="14"/>
        <v>0.6940721593538357</v>
      </c>
      <c r="AL22" s="82">
        <f t="shared" si="15"/>
        <v>-0.11899491238267898</v>
      </c>
      <c r="AM22" s="61">
        <v>1983</v>
      </c>
      <c r="AN22" s="71">
        <v>7840</v>
      </c>
      <c r="AO22" s="71">
        <v>1190</v>
      </c>
      <c r="AP22" s="71">
        <v>700</v>
      </c>
      <c r="AQ22" s="71">
        <v>210</v>
      </c>
    </row>
    <row r="23" spans="1:45" x14ac:dyDescent="0.2">
      <c r="A23" s="2" t="s">
        <v>98</v>
      </c>
      <c r="B23" s="15" t="s">
        <v>95</v>
      </c>
      <c r="C23" s="2" t="s">
        <v>121</v>
      </c>
      <c r="D23" s="54">
        <v>13</v>
      </c>
      <c r="E23" s="49" t="s">
        <v>53</v>
      </c>
      <c r="F23" s="61">
        <v>1974</v>
      </c>
      <c r="G23" s="133" t="s">
        <v>115</v>
      </c>
      <c r="H23" s="133">
        <v>1987</v>
      </c>
      <c r="I23" s="134">
        <v>269</v>
      </c>
      <c r="J23" s="134">
        <v>30.8</v>
      </c>
      <c r="K23" s="134">
        <v>273.60000000000002</v>
      </c>
      <c r="L23" s="134">
        <v>29.4</v>
      </c>
      <c r="M23" s="134">
        <v>249.2</v>
      </c>
      <c r="N23" s="134">
        <v>28.3</v>
      </c>
      <c r="O23" s="134">
        <v>254.3</v>
      </c>
      <c r="P23" s="134">
        <v>29.3</v>
      </c>
      <c r="Q23" s="136">
        <v>290.5</v>
      </c>
      <c r="R23" s="136">
        <v>29.2</v>
      </c>
      <c r="S23" s="103">
        <f t="shared" si="0"/>
        <v>0.83407587090127444</v>
      </c>
      <c r="T23" s="103">
        <f t="shared" si="10"/>
        <v>0.65666795568438152</v>
      </c>
      <c r="U23" s="103">
        <f t="shared" si="11"/>
        <v>-0.57495742693282936</v>
      </c>
      <c r="V23" s="135">
        <v>1988</v>
      </c>
      <c r="W23" s="136">
        <v>257.5</v>
      </c>
      <c r="X23" s="136">
        <v>34.700000000000003</v>
      </c>
      <c r="Y23" s="136">
        <v>261.3</v>
      </c>
      <c r="Z23" s="136">
        <v>33.9</v>
      </c>
      <c r="AA23" s="136">
        <v>242.9</v>
      </c>
      <c r="AB23" s="136">
        <v>32.1</v>
      </c>
      <c r="AC23" s="136">
        <v>240.1</v>
      </c>
      <c r="AD23" s="136">
        <v>34.6</v>
      </c>
      <c r="AE23" s="137">
        <v>273.45771141354402</v>
      </c>
      <c r="AF23" s="137">
        <v>33.533075064262803</v>
      </c>
      <c r="AG23" s="103">
        <f t="shared" si="5"/>
        <v>0.58358730425051319</v>
      </c>
      <c r="AH23" s="103">
        <f t="shared" si="12"/>
        <v>0.62417073042807603</v>
      </c>
      <c r="AI23" s="103">
        <f t="shared" si="13"/>
        <v>-0.35876088557710278</v>
      </c>
      <c r="AJ23" s="82">
        <f t="shared" si="9"/>
        <v>0.70883158757589382</v>
      </c>
      <c r="AK23" s="82">
        <f t="shared" si="14"/>
        <v>0.64041934305622883</v>
      </c>
      <c r="AL23" s="82">
        <f t="shared" si="15"/>
        <v>-0.4668591562549661</v>
      </c>
      <c r="AM23" s="61">
        <v>1987</v>
      </c>
      <c r="AN23" s="71">
        <v>7690</v>
      </c>
      <c r="AO23" s="71">
        <v>1200</v>
      </c>
      <c r="AP23" s="71">
        <v>780</v>
      </c>
      <c r="AQ23" s="71">
        <v>260</v>
      </c>
    </row>
    <row r="24" spans="1:45" x14ac:dyDescent="0.2">
      <c r="A24" s="2" t="s">
        <v>98</v>
      </c>
      <c r="B24" s="15" t="s">
        <v>95</v>
      </c>
      <c r="C24" s="2" t="s">
        <v>121</v>
      </c>
      <c r="D24" s="54">
        <v>17</v>
      </c>
      <c r="E24" s="49" t="s">
        <v>53</v>
      </c>
      <c r="F24" s="61">
        <v>1973</v>
      </c>
      <c r="G24" s="135">
        <v>1990</v>
      </c>
      <c r="H24" s="135">
        <v>1990</v>
      </c>
      <c r="I24" s="134">
        <v>304.60000000000002</v>
      </c>
      <c r="J24" s="134">
        <v>31.1</v>
      </c>
      <c r="K24" s="134">
        <v>309.5</v>
      </c>
      <c r="L24" s="134">
        <v>29.5</v>
      </c>
      <c r="M24" s="134">
        <v>288.5</v>
      </c>
      <c r="N24" s="134">
        <v>27.9</v>
      </c>
      <c r="O24" s="134">
        <v>283.5</v>
      </c>
      <c r="P24" s="134">
        <v>31.8</v>
      </c>
      <c r="Q24" s="136">
        <v>310.60000000000002</v>
      </c>
      <c r="R24" s="136">
        <v>34.9</v>
      </c>
      <c r="S24" s="103">
        <f t="shared" si="0"/>
        <v>0.71705445364895692</v>
      </c>
      <c r="T24" s="103">
        <f t="shared" si="10"/>
        <v>0.87424419757907434</v>
      </c>
      <c r="U24" s="103">
        <f t="shared" si="11"/>
        <v>-3.7016594648047255E-2</v>
      </c>
      <c r="V24" s="135">
        <v>1990</v>
      </c>
      <c r="W24" s="141">
        <v>290.2</v>
      </c>
      <c r="X24" s="141">
        <v>41.3</v>
      </c>
      <c r="Y24" s="141">
        <v>296.60000000000002</v>
      </c>
      <c r="Z24" s="141">
        <v>39.6</v>
      </c>
      <c r="AA24" s="141">
        <v>267.3</v>
      </c>
      <c r="AB24" s="141">
        <v>39.200000000000003</v>
      </c>
      <c r="AC24" s="141">
        <v>274.8</v>
      </c>
      <c r="AD24" s="141">
        <v>40.700000000000003</v>
      </c>
      <c r="AE24" s="141">
        <v>290.7</v>
      </c>
      <c r="AF24" s="141">
        <v>42.3</v>
      </c>
      <c r="AG24" s="103">
        <f t="shared" si="5"/>
        <v>0.79631535398871389</v>
      </c>
      <c r="AH24" s="103">
        <f t="shared" si="12"/>
        <v>0.54894838467628948</v>
      </c>
      <c r="AI24" s="103">
        <f t="shared" si="13"/>
        <v>0.14860431506738558</v>
      </c>
      <c r="AJ24" s="82">
        <f t="shared" si="9"/>
        <v>0.75668490381883546</v>
      </c>
      <c r="AK24" s="82">
        <f t="shared" si="14"/>
        <v>0.71159629112768186</v>
      </c>
      <c r="AL24" s="82">
        <f t="shared" si="15"/>
        <v>5.5793860209669165E-2</v>
      </c>
      <c r="AM24" s="61">
        <v>1990</v>
      </c>
      <c r="AN24" s="71">
        <v>7580</v>
      </c>
      <c r="AO24" s="71">
        <v>1200</v>
      </c>
      <c r="AP24" s="71">
        <v>850</v>
      </c>
      <c r="AQ24" s="71">
        <v>290</v>
      </c>
    </row>
    <row r="25" spans="1:45" x14ac:dyDescent="0.2">
      <c r="A25" s="2" t="s">
        <v>98</v>
      </c>
      <c r="B25" s="15" t="s">
        <v>95</v>
      </c>
      <c r="C25" s="2" t="s">
        <v>121</v>
      </c>
      <c r="D25" s="54">
        <v>17</v>
      </c>
      <c r="E25" s="49" t="s">
        <v>53</v>
      </c>
      <c r="F25" s="61">
        <v>1975</v>
      </c>
      <c r="G25" s="135">
        <v>1992</v>
      </c>
      <c r="H25" s="135">
        <v>1992</v>
      </c>
      <c r="I25" s="134">
        <v>306.7</v>
      </c>
      <c r="J25" s="134">
        <v>30.1</v>
      </c>
      <c r="K25" s="134">
        <v>311.89999999999998</v>
      </c>
      <c r="L25" s="134">
        <v>28.4</v>
      </c>
      <c r="M25" s="134">
        <v>285.8</v>
      </c>
      <c r="N25" s="134">
        <v>27.5</v>
      </c>
      <c r="O25" s="134">
        <v>292.2</v>
      </c>
      <c r="P25" s="134">
        <v>26.9</v>
      </c>
      <c r="Q25" s="136">
        <v>320.39999999999998</v>
      </c>
      <c r="R25" s="136">
        <v>33.200000000000003</v>
      </c>
      <c r="S25" s="103">
        <f t="shared" si="0"/>
        <v>0.9230546135889528</v>
      </c>
      <c r="T25" s="103">
        <f t="shared" si="10"/>
        <v>0.69766437158426564</v>
      </c>
      <c r="U25" s="103">
        <f t="shared" si="11"/>
        <v>-0.29712244293876544</v>
      </c>
      <c r="V25" s="135">
        <v>1992</v>
      </c>
      <c r="W25" s="141">
        <v>289.7</v>
      </c>
      <c r="X25" s="141">
        <v>43</v>
      </c>
      <c r="Y25" s="141">
        <v>297.39999999999998</v>
      </c>
      <c r="Z25" s="141">
        <v>39.799999999999997</v>
      </c>
      <c r="AA25" s="141">
        <v>260.60000000000002</v>
      </c>
      <c r="AB25" s="141">
        <v>42.2</v>
      </c>
      <c r="AC25" s="141">
        <v>271.2</v>
      </c>
      <c r="AD25" s="141">
        <v>43.7</v>
      </c>
      <c r="AE25" s="142">
        <v>289.2</v>
      </c>
      <c r="AF25" s="142">
        <v>45.7</v>
      </c>
      <c r="AG25" s="103">
        <f t="shared" si="5"/>
        <v>0.99707358525150291</v>
      </c>
      <c r="AH25" s="103">
        <f t="shared" si="12"/>
        <v>0.65089067481759399</v>
      </c>
      <c r="AI25" s="103">
        <f t="shared" si="13"/>
        <v>0.20472865397922083</v>
      </c>
      <c r="AJ25" s="82">
        <f t="shared" si="9"/>
        <v>0.96006409942022786</v>
      </c>
      <c r="AK25" s="82">
        <f t="shared" si="14"/>
        <v>0.67427752320092982</v>
      </c>
      <c r="AL25" s="82">
        <f t="shared" si="15"/>
        <v>-4.6196894479772307E-2</v>
      </c>
      <c r="AM25" s="61">
        <v>1992</v>
      </c>
      <c r="AN25" s="71">
        <v>7430</v>
      </c>
      <c r="AO25" s="71">
        <v>1210</v>
      </c>
      <c r="AP25" s="71">
        <v>930</v>
      </c>
      <c r="AQ25" s="71">
        <v>310</v>
      </c>
    </row>
    <row r="26" spans="1:45" x14ac:dyDescent="0.2">
      <c r="A26" s="2" t="s">
        <v>98</v>
      </c>
      <c r="B26" s="15" t="s">
        <v>95</v>
      </c>
      <c r="C26" s="2" t="s">
        <v>121</v>
      </c>
      <c r="D26" s="54">
        <v>17</v>
      </c>
      <c r="E26" s="49" t="s">
        <v>53</v>
      </c>
      <c r="F26" s="61">
        <v>1977</v>
      </c>
      <c r="G26" s="135">
        <v>1994</v>
      </c>
      <c r="H26" s="135">
        <v>1994</v>
      </c>
      <c r="I26" s="134">
        <v>306.2</v>
      </c>
      <c r="J26" s="134">
        <v>30.2</v>
      </c>
      <c r="K26" s="134">
        <v>312.3</v>
      </c>
      <c r="L26" s="134">
        <v>28.6</v>
      </c>
      <c r="M26" s="134">
        <v>285.5</v>
      </c>
      <c r="N26" s="134">
        <v>25.6</v>
      </c>
      <c r="O26" s="134">
        <v>290.8</v>
      </c>
      <c r="P26" s="134">
        <v>28.4</v>
      </c>
      <c r="Q26" s="136">
        <v>316.60000000000002</v>
      </c>
      <c r="R26" s="136">
        <v>31</v>
      </c>
      <c r="S26" s="103">
        <f t="shared" si="0"/>
        <v>0.95060961047834691</v>
      </c>
      <c r="T26" s="103">
        <f t="shared" si="10"/>
        <v>0.75238653189704308</v>
      </c>
      <c r="U26" s="103">
        <f t="shared" si="11"/>
        <v>-0.14978354328532248</v>
      </c>
      <c r="V26" s="135">
        <v>1994</v>
      </c>
      <c r="W26" s="141">
        <v>288.10000000000002</v>
      </c>
      <c r="X26" s="141">
        <v>44.4</v>
      </c>
      <c r="Y26" s="141">
        <v>295.7</v>
      </c>
      <c r="Z26" s="141">
        <v>41.9</v>
      </c>
      <c r="AA26" s="141">
        <v>266.2</v>
      </c>
      <c r="AB26" s="141">
        <v>42.8</v>
      </c>
      <c r="AC26" s="141">
        <v>263.2</v>
      </c>
      <c r="AD26" s="141">
        <v>44.5</v>
      </c>
      <c r="AE26" s="142">
        <v>288.3</v>
      </c>
      <c r="AF26" s="142">
        <v>48.8</v>
      </c>
      <c r="AG26" s="103">
        <f t="shared" si="5"/>
        <v>0.76024520860044364</v>
      </c>
      <c r="AH26" s="103">
        <f t="shared" si="12"/>
        <v>0.76968726555912981</v>
      </c>
      <c r="AI26" s="103">
        <f t="shared" si="13"/>
        <v>0.17526331398397607</v>
      </c>
      <c r="AJ26" s="82">
        <f t="shared" si="9"/>
        <v>0.85542740953939522</v>
      </c>
      <c r="AK26" s="82">
        <f t="shared" si="14"/>
        <v>0.76103689872808644</v>
      </c>
      <c r="AL26" s="82">
        <f t="shared" si="15"/>
        <v>1.2739885349326796E-2</v>
      </c>
      <c r="AM26" s="61">
        <v>1994</v>
      </c>
      <c r="AN26" s="71">
        <v>7290</v>
      </c>
      <c r="AO26" s="71">
        <v>1210</v>
      </c>
      <c r="AP26" s="71">
        <v>1010</v>
      </c>
      <c r="AQ26" s="71">
        <v>330</v>
      </c>
    </row>
    <row r="27" spans="1:45" x14ac:dyDescent="0.2">
      <c r="A27" s="2" t="s">
        <v>98</v>
      </c>
      <c r="B27" s="15" t="s">
        <v>95</v>
      </c>
      <c r="C27" s="2" t="s">
        <v>121</v>
      </c>
      <c r="D27" s="54">
        <v>17</v>
      </c>
      <c r="E27" s="49" t="s">
        <v>53</v>
      </c>
      <c r="F27" s="61">
        <v>1979</v>
      </c>
      <c r="G27" s="135">
        <v>1996</v>
      </c>
      <c r="H27" s="135">
        <v>1996</v>
      </c>
      <c r="I27" s="134">
        <v>307.2</v>
      </c>
      <c r="J27" s="134">
        <v>30.2</v>
      </c>
      <c r="K27" s="134">
        <v>313.39999999999998</v>
      </c>
      <c r="L27" s="134">
        <v>28</v>
      </c>
      <c r="M27" s="134">
        <v>286.39999999999998</v>
      </c>
      <c r="N27" s="134">
        <v>27.7</v>
      </c>
      <c r="O27" s="134">
        <v>292</v>
      </c>
      <c r="P27" s="134">
        <v>29.2</v>
      </c>
      <c r="Q27" s="136">
        <v>313.5</v>
      </c>
      <c r="R27" s="136">
        <v>32.5</v>
      </c>
      <c r="S27" s="103">
        <f t="shared" si="0"/>
        <v>0.96577473612951659</v>
      </c>
      <c r="T27" s="103">
        <f t="shared" si="10"/>
        <v>0.75993795663864638</v>
      </c>
      <c r="U27" s="103">
        <f t="shared" si="11"/>
        <v>-3.5436448464056126E-3</v>
      </c>
      <c r="V27" s="135">
        <v>1996</v>
      </c>
      <c r="W27" s="141">
        <v>287.60000000000002</v>
      </c>
      <c r="X27" s="141">
        <v>42.2</v>
      </c>
      <c r="Y27" s="141">
        <v>295.10000000000002</v>
      </c>
      <c r="Z27" s="141">
        <v>40.5</v>
      </c>
      <c r="AA27" s="141">
        <v>266.10000000000002</v>
      </c>
      <c r="AB27" s="141">
        <v>38.6</v>
      </c>
      <c r="AC27" s="141">
        <v>265.39999999999998</v>
      </c>
      <c r="AD27" s="141">
        <v>40.4</v>
      </c>
      <c r="AE27" s="141">
        <v>284.39999999999998</v>
      </c>
      <c r="AF27" s="141">
        <v>45.4</v>
      </c>
      <c r="AG27" s="103">
        <f t="shared" si="5"/>
        <v>0.77419291492330122</v>
      </c>
      <c r="AH27" s="103">
        <f t="shared" si="12"/>
        <v>0.73357048002704472</v>
      </c>
      <c r="AI27" s="103">
        <f t="shared" si="13"/>
        <v>0.26267408681288917</v>
      </c>
      <c r="AJ27" s="82">
        <f t="shared" si="9"/>
        <v>0.86998382552640896</v>
      </c>
      <c r="AK27" s="82">
        <f t="shared" si="14"/>
        <v>0.7467542183328455</v>
      </c>
      <c r="AL27" s="82">
        <f t="shared" si="15"/>
        <v>0.12956522098324177</v>
      </c>
      <c r="AM27" s="61">
        <v>1996</v>
      </c>
      <c r="AN27" s="71">
        <v>7160</v>
      </c>
      <c r="AO27" s="71">
        <v>1210</v>
      </c>
      <c r="AP27" s="71">
        <v>1080</v>
      </c>
      <c r="AQ27" s="71">
        <v>340</v>
      </c>
    </row>
    <row r="28" spans="1:45" x14ac:dyDescent="0.2">
      <c r="A28" s="2" t="s">
        <v>98</v>
      </c>
      <c r="B28" s="15" t="s">
        <v>95</v>
      </c>
      <c r="C28" s="2" t="s">
        <v>121</v>
      </c>
      <c r="D28" s="54">
        <v>17</v>
      </c>
      <c r="E28" s="49" t="s">
        <v>53</v>
      </c>
      <c r="F28" s="61">
        <v>1982</v>
      </c>
      <c r="G28" s="135">
        <v>1999</v>
      </c>
      <c r="H28" s="135">
        <v>1999</v>
      </c>
      <c r="I28" s="134">
        <v>308.2</v>
      </c>
      <c r="J28" s="134">
        <v>30.8</v>
      </c>
      <c r="K28" s="134">
        <v>314.8</v>
      </c>
      <c r="L28" s="134">
        <v>28.2</v>
      </c>
      <c r="M28" s="134">
        <v>283.3</v>
      </c>
      <c r="N28" s="134">
        <v>27.6</v>
      </c>
      <c r="O28" s="134">
        <v>292.7</v>
      </c>
      <c r="P28" s="134">
        <v>29.7</v>
      </c>
      <c r="Q28" s="136">
        <v>320.39999999999998</v>
      </c>
      <c r="R28" s="136">
        <v>28.5</v>
      </c>
      <c r="S28" s="103">
        <f t="shared" si="0"/>
        <v>1.1205404707374149</v>
      </c>
      <c r="T28" s="103">
        <f t="shared" si="10"/>
        <v>0.77752069575027327</v>
      </c>
      <c r="U28" s="103">
        <f t="shared" si="11"/>
        <v>-0.19847458839707824</v>
      </c>
      <c r="V28" s="135">
        <v>1999</v>
      </c>
      <c r="W28" s="141">
        <v>287.8</v>
      </c>
      <c r="X28" s="141">
        <v>41.8</v>
      </c>
      <c r="Y28" s="141">
        <v>294.60000000000002</v>
      </c>
      <c r="Z28" s="141">
        <v>40.4</v>
      </c>
      <c r="AA28" s="141">
        <v>263.89999999999998</v>
      </c>
      <c r="AB28" s="141">
        <v>37.9</v>
      </c>
      <c r="AC28" s="141">
        <v>270.7</v>
      </c>
      <c r="AD28" s="141">
        <v>39.700000000000003</v>
      </c>
      <c r="AE28" s="141">
        <v>290.3</v>
      </c>
      <c r="AF28" s="141">
        <v>41</v>
      </c>
      <c r="AG28" s="103">
        <f t="shared" si="5"/>
        <v>0.82372561681534551</v>
      </c>
      <c r="AH28" s="103">
        <f t="shared" si="12"/>
        <v>0.59307162336217689</v>
      </c>
      <c r="AI28" s="103">
        <f t="shared" si="13"/>
        <v>0.10635546012077132</v>
      </c>
      <c r="AJ28" s="82">
        <f t="shared" si="9"/>
        <v>0.97213304377638021</v>
      </c>
      <c r="AK28" s="82">
        <f t="shared" si="14"/>
        <v>0.68529615955622503</v>
      </c>
      <c r="AL28" s="82">
        <f t="shared" si="15"/>
        <v>-4.6059564138153458E-2</v>
      </c>
      <c r="AM28" s="61">
        <v>1999</v>
      </c>
      <c r="AN28" s="71">
        <v>6970</v>
      </c>
      <c r="AO28" s="71">
        <v>1220</v>
      </c>
      <c r="AP28" s="71">
        <v>1190</v>
      </c>
      <c r="AQ28" s="71">
        <v>370</v>
      </c>
    </row>
    <row r="29" spans="1:45" x14ac:dyDescent="0.2">
      <c r="A29" s="2" t="s">
        <v>98</v>
      </c>
      <c r="B29" s="15" t="s">
        <v>95</v>
      </c>
      <c r="C29" s="2" t="s">
        <v>121</v>
      </c>
      <c r="D29" s="54">
        <v>17</v>
      </c>
      <c r="E29" s="49" t="s">
        <v>53</v>
      </c>
      <c r="F29" s="61">
        <v>1987</v>
      </c>
      <c r="G29" s="135">
        <v>2004</v>
      </c>
      <c r="H29" s="135">
        <v>2004</v>
      </c>
      <c r="I29" s="134">
        <v>306.7</v>
      </c>
      <c r="J29" s="134">
        <v>29.5</v>
      </c>
      <c r="K29" s="134">
        <v>313.2</v>
      </c>
      <c r="L29" s="134">
        <v>27.2</v>
      </c>
      <c r="M29" s="134">
        <v>285.5</v>
      </c>
      <c r="N29" s="134">
        <v>25.2</v>
      </c>
      <c r="O29" s="134">
        <v>289.3</v>
      </c>
      <c r="P29" s="134">
        <v>27.9</v>
      </c>
      <c r="Q29" s="136">
        <v>319.7</v>
      </c>
      <c r="R29" s="136">
        <v>30.1</v>
      </c>
      <c r="S29" s="103">
        <f t="shared" si="0"/>
        <v>1.029743164350819</v>
      </c>
      <c r="T29" s="103">
        <f t="shared" si="10"/>
        <v>0.87479535532867558</v>
      </c>
      <c r="U29" s="103">
        <f t="shared" si="11"/>
        <v>-0.23740525967074658</v>
      </c>
      <c r="V29" s="135">
        <v>2004</v>
      </c>
      <c r="W29" s="141">
        <v>284.7</v>
      </c>
      <c r="X29" s="141">
        <v>43.3</v>
      </c>
      <c r="Y29" s="141">
        <v>292.7</v>
      </c>
      <c r="Z29" s="141">
        <v>41.5</v>
      </c>
      <c r="AA29" s="141">
        <v>263.89999999999998</v>
      </c>
      <c r="AB29" s="141">
        <v>39.4</v>
      </c>
      <c r="AC29" s="141">
        <v>264.3</v>
      </c>
      <c r="AD29" s="141">
        <v>43.7</v>
      </c>
      <c r="AE29" s="141">
        <v>287</v>
      </c>
      <c r="AF29" s="141">
        <v>39.6</v>
      </c>
      <c r="AG29" s="103">
        <f t="shared" si="5"/>
        <v>0.75490687783429089</v>
      </c>
      <c r="AH29" s="103">
        <f t="shared" si="12"/>
        <v>0.67807206603776438</v>
      </c>
      <c r="AI29" s="103">
        <f t="shared" si="13"/>
        <v>0.13771277305785912</v>
      </c>
      <c r="AJ29" s="82">
        <f t="shared" si="9"/>
        <v>0.89232502109255496</v>
      </c>
      <c r="AK29" s="82">
        <f t="shared" si="14"/>
        <v>0.77643371068321998</v>
      </c>
      <c r="AL29" s="82">
        <f t="shared" si="15"/>
        <v>-4.984624330644373E-2</v>
      </c>
      <c r="AM29" s="61">
        <v>2004</v>
      </c>
      <c r="AN29" s="71">
        <v>6710</v>
      </c>
      <c r="AO29" s="71">
        <v>1230</v>
      </c>
      <c r="AP29" s="71">
        <v>1380</v>
      </c>
      <c r="AQ29" s="71">
        <v>420</v>
      </c>
      <c r="AR29" s="21"/>
      <c r="AS29" s="21"/>
    </row>
    <row r="30" spans="1:45" x14ac:dyDescent="0.2">
      <c r="A30" s="2" t="s">
        <v>98</v>
      </c>
      <c r="B30" s="15" t="s">
        <v>95</v>
      </c>
      <c r="C30" s="2" t="s">
        <v>121</v>
      </c>
      <c r="D30" s="54">
        <v>17</v>
      </c>
      <c r="E30" s="49" t="s">
        <v>53</v>
      </c>
      <c r="F30" s="61">
        <v>1991</v>
      </c>
      <c r="G30" s="135">
        <v>2008</v>
      </c>
      <c r="H30" s="135">
        <v>2008</v>
      </c>
      <c r="I30" s="134">
        <v>306.10000000000002</v>
      </c>
      <c r="J30" s="134">
        <v>30</v>
      </c>
      <c r="K30" s="134">
        <v>313.7</v>
      </c>
      <c r="L30" s="134">
        <v>27.2</v>
      </c>
      <c r="M30" s="134">
        <v>287.3</v>
      </c>
      <c r="N30" s="134">
        <v>27.3</v>
      </c>
      <c r="O30" s="134">
        <v>292.8</v>
      </c>
      <c r="P30" s="134">
        <v>29</v>
      </c>
      <c r="Q30" s="136">
        <v>321</v>
      </c>
      <c r="R30" s="136">
        <v>29.6</v>
      </c>
      <c r="S30" s="103">
        <f t="shared" si="0"/>
        <v>0.9700189583565475</v>
      </c>
      <c r="T30" s="103">
        <f t="shared" si="10"/>
        <v>0.75871423286432127</v>
      </c>
      <c r="U30" s="103">
        <f t="shared" si="11"/>
        <v>-0.26683717062173645</v>
      </c>
      <c r="V30" s="3">
        <v>2008</v>
      </c>
      <c r="W30" s="141">
        <v>285.8</v>
      </c>
      <c r="X30" s="141">
        <v>44.5</v>
      </c>
      <c r="Y30" s="141">
        <v>295.2</v>
      </c>
      <c r="Z30" s="141">
        <v>42.7</v>
      </c>
      <c r="AA30" s="141">
        <v>266.3</v>
      </c>
      <c r="AB30" s="141">
        <v>41.8</v>
      </c>
      <c r="AC30" s="141">
        <v>269.2</v>
      </c>
      <c r="AD30" s="141">
        <v>41.7</v>
      </c>
      <c r="AE30" s="141">
        <v>294.8</v>
      </c>
      <c r="AF30" s="141">
        <v>45.2</v>
      </c>
      <c r="AG30" s="103">
        <f t="shared" si="5"/>
        <v>0.73819464779674271</v>
      </c>
      <c r="AH30" s="103">
        <f t="shared" si="12"/>
        <v>0.61156016204873331</v>
      </c>
      <c r="AI30" s="103">
        <f t="shared" si="13"/>
        <v>9.3322975399552296E-3</v>
      </c>
      <c r="AJ30" s="82">
        <f t="shared" si="9"/>
        <v>0.8541068030766451</v>
      </c>
      <c r="AK30" s="82">
        <f t="shared" si="14"/>
        <v>0.68513719745652724</v>
      </c>
      <c r="AL30" s="82">
        <f t="shared" si="15"/>
        <v>-0.12875243654089061</v>
      </c>
      <c r="AM30" s="61">
        <v>2008</v>
      </c>
      <c r="AN30" s="2">
        <v>6540</v>
      </c>
      <c r="AO30" s="2">
        <v>1240</v>
      </c>
      <c r="AP30" s="2">
        <v>1510</v>
      </c>
      <c r="AQ30" s="2">
        <v>440</v>
      </c>
    </row>
    <row r="31" spans="1:45" x14ac:dyDescent="0.2">
      <c r="A31" s="2" t="s">
        <v>98</v>
      </c>
      <c r="B31" s="15" t="s">
        <v>95</v>
      </c>
      <c r="C31" s="2" t="s">
        <v>121</v>
      </c>
      <c r="D31" s="54">
        <v>17</v>
      </c>
      <c r="E31" s="49" t="s">
        <v>53</v>
      </c>
      <c r="F31" s="61">
        <v>1995</v>
      </c>
      <c r="G31" s="135">
        <v>2012</v>
      </c>
      <c r="H31" s="135">
        <v>2012</v>
      </c>
      <c r="I31" s="134">
        <v>306.3</v>
      </c>
      <c r="J31" s="134">
        <v>30.8</v>
      </c>
      <c r="K31" s="134">
        <v>313.7</v>
      </c>
      <c r="L31" s="134">
        <v>28.2</v>
      </c>
      <c r="M31" s="134">
        <v>287.89999999999998</v>
      </c>
      <c r="N31" s="134">
        <v>29</v>
      </c>
      <c r="O31" s="134">
        <v>294.39999999999998</v>
      </c>
      <c r="P31" s="134">
        <v>29.6</v>
      </c>
      <c r="Q31" s="136">
        <v>322</v>
      </c>
      <c r="R31" s="136">
        <v>30.1</v>
      </c>
      <c r="S31" s="103">
        <f t="shared" si="0"/>
        <v>0.91052635506634616</v>
      </c>
      <c r="T31" s="103">
        <f t="shared" si="10"/>
        <v>0.67726508015005338</v>
      </c>
      <c r="U31" s="103">
        <f t="shared" si="11"/>
        <v>-0.29282609691626094</v>
      </c>
      <c r="V31" s="3">
        <v>2012</v>
      </c>
      <c r="W31" s="141">
        <v>286.89999999999998</v>
      </c>
      <c r="X31" s="141">
        <v>42.3</v>
      </c>
      <c r="Y31" s="141">
        <v>295.10000000000002</v>
      </c>
      <c r="Z31" s="141">
        <v>40.799999999999997</v>
      </c>
      <c r="AA31" s="141">
        <v>269.10000000000002</v>
      </c>
      <c r="AB31" s="141">
        <v>39.9</v>
      </c>
      <c r="AC31" s="141">
        <v>273.8</v>
      </c>
      <c r="AD31" s="141">
        <v>40.799999999999997</v>
      </c>
      <c r="AE31" s="141">
        <v>299.39999999999998</v>
      </c>
      <c r="AF31" s="141">
        <v>41.9</v>
      </c>
      <c r="AG31" s="103">
        <f t="shared" si="5"/>
        <v>0.69826300959266929</v>
      </c>
      <c r="AH31" s="103">
        <f t="shared" si="12"/>
        <v>0.52205882352941213</v>
      </c>
      <c r="AI31" s="103">
        <f t="shared" si="13"/>
        <v>-0.105180425009125</v>
      </c>
      <c r="AJ31" s="82">
        <f t="shared" si="9"/>
        <v>0.80439468232950773</v>
      </c>
      <c r="AK31" s="82">
        <f t="shared" si="14"/>
        <v>0.59966195183973281</v>
      </c>
      <c r="AL31" s="82">
        <f t="shared" si="15"/>
        <v>-0.19900326096269297</v>
      </c>
      <c r="AM31" s="61">
        <v>2012</v>
      </c>
      <c r="AN31" s="2">
        <v>6280</v>
      </c>
      <c r="AO31" s="2">
        <v>1260</v>
      </c>
      <c r="AP31" s="2">
        <v>1650</v>
      </c>
      <c r="AQ31" s="2">
        <v>500</v>
      </c>
    </row>
    <row r="32" spans="1:45" x14ac:dyDescent="0.2">
      <c r="A32" s="2" t="s">
        <v>98</v>
      </c>
      <c r="B32" s="15" t="s">
        <v>95</v>
      </c>
      <c r="C32" s="2" t="s">
        <v>121</v>
      </c>
      <c r="D32" s="54">
        <v>17</v>
      </c>
      <c r="E32" s="49" t="s">
        <v>53</v>
      </c>
      <c r="F32" s="61">
        <v>1957</v>
      </c>
      <c r="G32" s="133" t="s">
        <v>113</v>
      </c>
      <c r="H32" s="133">
        <v>1974</v>
      </c>
      <c r="I32" s="134">
        <v>304</v>
      </c>
      <c r="J32" s="134">
        <v>34.9</v>
      </c>
      <c r="K32" s="134">
        <v>310</v>
      </c>
      <c r="L32" s="134">
        <v>32.299999999999997</v>
      </c>
      <c r="M32" s="134">
        <v>270</v>
      </c>
      <c r="N32" s="134">
        <v>31.8</v>
      </c>
      <c r="O32" s="134">
        <v>277</v>
      </c>
      <c r="P32" s="139"/>
      <c r="Q32" s="140"/>
      <c r="R32" s="140"/>
      <c r="S32" s="103">
        <f t="shared" si="0"/>
        <v>1.2407208574040076</v>
      </c>
      <c r="T32" s="103">
        <f t="shared" si="10"/>
        <v>1.0530017500704072</v>
      </c>
      <c r="U32" s="103">
        <f t="shared" si="11"/>
        <v>9.6617604780000139</v>
      </c>
      <c r="V32" s="135">
        <v>1975</v>
      </c>
      <c r="W32" s="141">
        <v>285.60000000000002</v>
      </c>
      <c r="X32" s="141">
        <v>44</v>
      </c>
      <c r="Y32" s="141">
        <v>293</v>
      </c>
      <c r="Z32" s="141">
        <v>39.799999999999997</v>
      </c>
      <c r="AA32" s="141">
        <v>240.6</v>
      </c>
      <c r="AB32" s="141">
        <v>43.8</v>
      </c>
      <c r="AC32" s="141">
        <v>252</v>
      </c>
      <c r="AD32" s="28"/>
      <c r="AE32" s="28"/>
      <c r="AF32" s="28"/>
      <c r="AG32" s="103">
        <f t="shared" si="5"/>
        <v>1.4052289419717809</v>
      </c>
      <c r="AH32" s="103"/>
      <c r="AI32" s="103"/>
      <c r="AJ32" s="82">
        <f t="shared" si="9"/>
        <v>1.3229748996878943</v>
      </c>
      <c r="AK32" s="82">
        <f t="shared" ref="AK32:AK57" si="16">(T32+AH32)/2</f>
        <v>0.5265008750352036</v>
      </c>
      <c r="AL32" s="82"/>
      <c r="AM32" s="61">
        <v>1974</v>
      </c>
      <c r="AN32" s="71">
        <v>8190</v>
      </c>
      <c r="AO32" s="71">
        <v>1140</v>
      </c>
      <c r="AP32" s="71">
        <v>510</v>
      </c>
      <c r="AQ32" s="71">
        <v>110</v>
      </c>
    </row>
    <row r="33" spans="1:43" x14ac:dyDescent="0.2">
      <c r="A33" s="2" t="s">
        <v>98</v>
      </c>
      <c r="B33" s="15" t="s">
        <v>95</v>
      </c>
      <c r="C33" s="2" t="s">
        <v>121</v>
      </c>
      <c r="D33" s="54">
        <v>17</v>
      </c>
      <c r="E33" s="49" t="s">
        <v>53</v>
      </c>
      <c r="F33" s="61">
        <v>1962</v>
      </c>
      <c r="G33" s="135" t="s">
        <v>114</v>
      </c>
      <c r="H33" s="135">
        <v>1979</v>
      </c>
      <c r="I33" s="134">
        <v>300.39999999999998</v>
      </c>
      <c r="J33" s="134">
        <v>34.9</v>
      </c>
      <c r="K33" s="134">
        <v>305.89999999999998</v>
      </c>
      <c r="L33" s="134">
        <v>32.299999999999997</v>
      </c>
      <c r="M33" s="134">
        <v>268.39999999999998</v>
      </c>
      <c r="N33" s="134">
        <v>31.8</v>
      </c>
      <c r="O33" s="134">
        <v>276.3</v>
      </c>
      <c r="P33" s="134">
        <v>32.9</v>
      </c>
      <c r="Q33" s="136">
        <v>317</v>
      </c>
      <c r="R33" s="136">
        <v>35.700000000000003</v>
      </c>
      <c r="S33" s="103">
        <f t="shared" si="0"/>
        <v>1.1632727205504403</v>
      </c>
      <c r="T33" s="103">
        <f t="shared" si="10"/>
        <v>0.91519383894614625</v>
      </c>
      <c r="U33" s="103">
        <f t="shared" si="11"/>
        <v>-0.3429090492600238</v>
      </c>
      <c r="V33" s="135">
        <v>1980</v>
      </c>
      <c r="W33" s="141">
        <v>285.5</v>
      </c>
      <c r="X33" s="141">
        <v>41.8</v>
      </c>
      <c r="Y33" s="141">
        <v>292.8</v>
      </c>
      <c r="Z33" s="141">
        <v>37.9</v>
      </c>
      <c r="AA33" s="141">
        <v>243.1</v>
      </c>
      <c r="AB33" s="141">
        <v>39.5</v>
      </c>
      <c r="AC33" s="141">
        <v>261.39999999999998</v>
      </c>
      <c r="AD33" s="141">
        <v>40.1</v>
      </c>
      <c r="AE33" s="141">
        <v>284.2</v>
      </c>
      <c r="AF33" s="141">
        <v>38.9</v>
      </c>
      <c r="AG33" s="103">
        <f t="shared" si="5"/>
        <v>1.4039668487290029</v>
      </c>
      <c r="AH33" s="103">
        <f t="shared" ref="AH33:AH56" si="17">($Y33-AC33)/SQRT(($Z33^2*$AN33+AD33^2*AP33)/($AN33+AP33))</f>
        <v>0.82501202903405879</v>
      </c>
      <c r="AI33" s="103">
        <f t="shared" ref="AI33:AI56" si="18">($Y33-AE33)/SQRT(($Z33^2*$AN33+AF33^2*AQ33)/($AN33+AQ33))</f>
        <v>0.22679407838413534</v>
      </c>
      <c r="AJ33" s="82">
        <f t="shared" si="9"/>
        <v>1.2836197846397215</v>
      </c>
      <c r="AK33" s="82">
        <f t="shared" si="16"/>
        <v>0.87010293399010252</v>
      </c>
      <c r="AL33" s="82">
        <f t="shared" ref="AL33:AL57" si="19">(U33+AI33)/2</f>
        <v>-5.8057485437944228E-2</v>
      </c>
      <c r="AM33" s="61">
        <v>1979</v>
      </c>
      <c r="AN33" s="71">
        <v>8000</v>
      </c>
      <c r="AO33" s="71">
        <v>1170</v>
      </c>
      <c r="AP33" s="71">
        <v>610</v>
      </c>
      <c r="AQ33" s="71">
        <v>160</v>
      </c>
    </row>
    <row r="34" spans="1:43" x14ac:dyDescent="0.2">
      <c r="A34" s="2" t="s">
        <v>98</v>
      </c>
      <c r="B34" s="15" t="s">
        <v>95</v>
      </c>
      <c r="C34" s="2" t="s">
        <v>121</v>
      </c>
      <c r="D34" s="54">
        <v>17</v>
      </c>
      <c r="E34" s="49" t="s">
        <v>53</v>
      </c>
      <c r="F34" s="61">
        <v>1966</v>
      </c>
      <c r="G34" s="133" t="s">
        <v>116</v>
      </c>
      <c r="H34" s="133">
        <v>1983</v>
      </c>
      <c r="I34" s="134">
        <v>298.5</v>
      </c>
      <c r="J34" s="134">
        <v>32.4</v>
      </c>
      <c r="K34" s="134">
        <v>303.7</v>
      </c>
      <c r="L34" s="134">
        <v>30.4</v>
      </c>
      <c r="M34" s="134">
        <v>271.8</v>
      </c>
      <c r="N34" s="134">
        <v>29.2</v>
      </c>
      <c r="O34" s="134">
        <v>276.7</v>
      </c>
      <c r="P34" s="134">
        <v>29.3</v>
      </c>
      <c r="Q34" s="136">
        <v>313.2</v>
      </c>
      <c r="R34" s="136">
        <v>29.3</v>
      </c>
      <c r="S34" s="103">
        <f t="shared" si="0"/>
        <v>1.0547342826612625</v>
      </c>
      <c r="T34" s="103">
        <f t="shared" si="10"/>
        <v>0.89075579488022849</v>
      </c>
      <c r="U34" s="103">
        <f t="shared" si="11"/>
        <v>-0.31279004647857916</v>
      </c>
      <c r="V34" s="135">
        <v>1984</v>
      </c>
      <c r="W34" s="141">
        <v>288.8</v>
      </c>
      <c r="X34" s="141">
        <v>40.299999999999997</v>
      </c>
      <c r="Y34" s="141">
        <v>295.2</v>
      </c>
      <c r="Z34" s="141">
        <v>38.200000000000003</v>
      </c>
      <c r="AA34" s="141">
        <v>264.3</v>
      </c>
      <c r="AB34" s="141">
        <v>37</v>
      </c>
      <c r="AC34" s="141">
        <v>268.10000000000002</v>
      </c>
      <c r="AD34" s="141">
        <v>39.700000000000003</v>
      </c>
      <c r="AE34" s="141">
        <v>284</v>
      </c>
      <c r="AF34" s="141">
        <v>47.1</v>
      </c>
      <c r="AG34" s="103">
        <f t="shared" si="5"/>
        <v>0.86812239588759588</v>
      </c>
      <c r="AH34" s="103">
        <f t="shared" si="17"/>
        <v>0.70710729416652973</v>
      </c>
      <c r="AI34" s="103">
        <f t="shared" si="18"/>
        <v>0.29122416708801746</v>
      </c>
      <c r="AJ34" s="82">
        <f t="shared" si="9"/>
        <v>0.96142833927442917</v>
      </c>
      <c r="AK34" s="82">
        <f t="shared" si="16"/>
        <v>0.79893154452337911</v>
      </c>
      <c r="AL34" s="82">
        <f t="shared" si="19"/>
        <v>-1.0782939695280852E-2</v>
      </c>
      <c r="AM34" s="61">
        <v>1983</v>
      </c>
      <c r="AN34" s="71">
        <v>7840</v>
      </c>
      <c r="AO34" s="71">
        <v>1190</v>
      </c>
      <c r="AP34" s="71">
        <v>700</v>
      </c>
      <c r="AQ34" s="71">
        <v>210</v>
      </c>
    </row>
    <row r="35" spans="1:43" x14ac:dyDescent="0.2">
      <c r="A35" s="2" t="s">
        <v>98</v>
      </c>
      <c r="B35" s="15" t="s">
        <v>95</v>
      </c>
      <c r="C35" s="2" t="s">
        <v>121</v>
      </c>
      <c r="D35" s="54">
        <v>17</v>
      </c>
      <c r="E35" s="49" t="s">
        <v>53</v>
      </c>
      <c r="F35" s="61">
        <v>1970</v>
      </c>
      <c r="G35" s="135" t="s">
        <v>115</v>
      </c>
      <c r="H35" s="135">
        <v>1987</v>
      </c>
      <c r="I35" s="134">
        <v>302</v>
      </c>
      <c r="J35" s="134">
        <v>31</v>
      </c>
      <c r="K35" s="134">
        <v>307.5</v>
      </c>
      <c r="L35" s="134">
        <v>29.1</v>
      </c>
      <c r="M35" s="134">
        <v>278.60000000000002</v>
      </c>
      <c r="N35" s="134">
        <v>26.4</v>
      </c>
      <c r="O35" s="134">
        <v>283.10000000000002</v>
      </c>
      <c r="P35" s="134">
        <v>28.7</v>
      </c>
      <c r="Q35" s="136">
        <v>316.39999999999998</v>
      </c>
      <c r="R35" s="136">
        <v>37.9</v>
      </c>
      <c r="S35" s="103">
        <f t="shared" si="0"/>
        <v>1.0052050608223819</v>
      </c>
      <c r="T35" s="103">
        <f t="shared" si="10"/>
        <v>0.83954405971950619</v>
      </c>
      <c r="U35" s="103">
        <f t="shared" si="11"/>
        <v>-0.30241815798440952</v>
      </c>
      <c r="V35" s="135">
        <v>1988</v>
      </c>
      <c r="W35" s="141">
        <v>290.10000000000002</v>
      </c>
      <c r="X35" s="141">
        <v>37.1</v>
      </c>
      <c r="Y35" s="141">
        <v>294.7</v>
      </c>
      <c r="Z35" s="141">
        <v>36</v>
      </c>
      <c r="AA35" s="141">
        <v>274.39999999999998</v>
      </c>
      <c r="AB35" s="141">
        <v>35.9</v>
      </c>
      <c r="AC35" s="141">
        <v>270.8</v>
      </c>
      <c r="AD35" s="141">
        <v>37.700000000000003</v>
      </c>
      <c r="AE35" s="141">
        <v>289.2</v>
      </c>
      <c r="AF35" s="141">
        <v>36.799999999999997</v>
      </c>
      <c r="AG35" s="103">
        <f t="shared" si="5"/>
        <v>0.60629117627728824</v>
      </c>
      <c r="AH35" s="103">
        <f t="shared" si="17"/>
        <v>0.66095326799888932</v>
      </c>
      <c r="AI35" s="103">
        <f t="shared" si="18"/>
        <v>0.15266563420346757</v>
      </c>
      <c r="AJ35" s="82">
        <f t="shared" si="9"/>
        <v>0.80574811854983508</v>
      </c>
      <c r="AK35" s="82">
        <f t="shared" si="16"/>
        <v>0.75024866385919775</v>
      </c>
      <c r="AL35" s="82">
        <f t="shared" si="19"/>
        <v>-7.4876261890470974E-2</v>
      </c>
      <c r="AM35" s="61">
        <v>1987</v>
      </c>
      <c r="AN35" s="71">
        <v>7690</v>
      </c>
      <c r="AO35" s="71">
        <v>1200</v>
      </c>
      <c r="AP35" s="71">
        <v>780</v>
      </c>
      <c r="AQ35" s="71">
        <v>260</v>
      </c>
    </row>
    <row r="36" spans="1:43" x14ac:dyDescent="0.2">
      <c r="A36" s="2" t="s">
        <v>96</v>
      </c>
      <c r="B36" s="2" t="s">
        <v>75</v>
      </c>
      <c r="C36" s="2" t="s">
        <v>121</v>
      </c>
      <c r="D36" s="54">
        <v>15</v>
      </c>
      <c r="E36" s="49" t="s">
        <v>53</v>
      </c>
      <c r="F36" s="61">
        <v>1988</v>
      </c>
      <c r="G36" s="98">
        <v>2003</v>
      </c>
      <c r="H36" s="98">
        <v>2003</v>
      </c>
      <c r="I36" s="127">
        <v>482.88</v>
      </c>
      <c r="J36" s="127">
        <v>95.25</v>
      </c>
      <c r="K36" s="102">
        <v>511.55706772883798</v>
      </c>
      <c r="L36" s="102">
        <v>85.429036516727095</v>
      </c>
      <c r="M36" s="102">
        <v>417.283199693379</v>
      </c>
      <c r="N36" s="102">
        <v>81.040775168323094</v>
      </c>
      <c r="O36" s="102">
        <v>442.69977914706902</v>
      </c>
      <c r="P36" s="102">
        <v>92.758829623780798</v>
      </c>
      <c r="Q36" s="186">
        <v>506.30883360111602</v>
      </c>
      <c r="R36" s="186">
        <v>91.870441613344198</v>
      </c>
      <c r="S36" s="103">
        <f t="shared" si="0"/>
        <v>1.1121359863254061</v>
      </c>
      <c r="T36" s="103">
        <f t="shared" si="10"/>
        <v>0.79434449998419576</v>
      </c>
      <c r="U36" s="103">
        <f t="shared" si="11"/>
        <v>6.1160810327562792E-2</v>
      </c>
      <c r="V36" s="104">
        <v>2003</v>
      </c>
      <c r="W36" s="129">
        <v>495.19</v>
      </c>
      <c r="X36" s="129">
        <v>101.19</v>
      </c>
      <c r="Y36" s="130">
        <v>524.79871592429504</v>
      </c>
      <c r="Z36" s="130">
        <v>89.0874831702276</v>
      </c>
      <c r="AA36" s="130">
        <v>429.85167859731899</v>
      </c>
      <c r="AB36" s="130">
        <v>89.448516410989896</v>
      </c>
      <c r="AC36" s="130">
        <v>452.58283533395502</v>
      </c>
      <c r="AD36" s="130">
        <v>105.015061231212</v>
      </c>
      <c r="AE36" s="130">
        <v>513.05938166556905</v>
      </c>
      <c r="AF36" s="143">
        <v>97.026155921322797</v>
      </c>
      <c r="AG36" s="103">
        <f t="shared" si="5"/>
        <v>1.1586833591516077</v>
      </c>
      <c r="AH36" s="103">
        <f t="shared" si="17"/>
        <v>0.78569695509050896</v>
      </c>
      <c r="AI36" s="103">
        <f t="shared" si="18"/>
        <v>0.13107727407883479</v>
      </c>
      <c r="AJ36" s="82">
        <f t="shared" si="9"/>
        <v>1.1354096727385068</v>
      </c>
      <c r="AK36" s="82">
        <f t="shared" si="16"/>
        <v>0.79002072753735231</v>
      </c>
      <c r="AL36" s="82">
        <f t="shared" si="19"/>
        <v>9.6119042203198793E-2</v>
      </c>
      <c r="AM36" s="98">
        <v>2003</v>
      </c>
      <c r="AN36" s="71">
        <v>6760</v>
      </c>
      <c r="AO36" s="71">
        <v>1230</v>
      </c>
      <c r="AP36" s="71">
        <v>1340</v>
      </c>
      <c r="AQ36" s="71">
        <v>410</v>
      </c>
    </row>
    <row r="37" spans="1:43" x14ac:dyDescent="0.2">
      <c r="A37" s="2" t="s">
        <v>96</v>
      </c>
      <c r="B37" s="2" t="s">
        <v>75</v>
      </c>
      <c r="C37" s="2" t="s">
        <v>121</v>
      </c>
      <c r="D37" s="54">
        <v>15</v>
      </c>
      <c r="E37" s="49" t="s">
        <v>53</v>
      </c>
      <c r="F37" s="61">
        <v>1994</v>
      </c>
      <c r="G37" s="98">
        <v>2009</v>
      </c>
      <c r="H37" s="98">
        <v>2009</v>
      </c>
      <c r="I37" s="127">
        <v>487.4</v>
      </c>
      <c r="J37" s="127">
        <v>90.81</v>
      </c>
      <c r="K37" s="144">
        <v>514.52553729219903</v>
      </c>
      <c r="L37" s="144">
        <v>84.366792516091095</v>
      </c>
      <c r="M37" s="144">
        <v>423.365849337165</v>
      </c>
      <c r="N37" s="144">
        <v>82.340186432936406</v>
      </c>
      <c r="O37" s="144">
        <v>452.92726627687898</v>
      </c>
      <c r="P37" s="144">
        <v>81.835197394910494</v>
      </c>
      <c r="Q37" s="186">
        <v>523.71280297851001</v>
      </c>
      <c r="R37" s="186">
        <v>83.477983821547298</v>
      </c>
      <c r="S37" s="103">
        <f t="shared" si="0"/>
        <v>1.0846534778349575</v>
      </c>
      <c r="T37" s="103">
        <f t="shared" si="10"/>
        <v>0.73434287225342265</v>
      </c>
      <c r="U37" s="103">
        <f t="shared" si="11"/>
        <v>-0.10897842669862289</v>
      </c>
      <c r="V37" s="104">
        <v>2009</v>
      </c>
      <c r="W37" s="129">
        <v>499.83</v>
      </c>
      <c r="X37" s="129">
        <v>96.59</v>
      </c>
      <c r="Y37" s="130">
        <v>525.45536823892303</v>
      </c>
      <c r="Z37" s="130">
        <v>90.7444878342246</v>
      </c>
      <c r="AA37" s="130">
        <v>441.083237332701</v>
      </c>
      <c r="AB37" s="130">
        <v>91.359536337783396</v>
      </c>
      <c r="AC37" s="130">
        <v>465.62274201966602</v>
      </c>
      <c r="AD37" s="130">
        <v>87.836552527932298</v>
      </c>
      <c r="AE37" s="130">
        <v>541.15007595396798</v>
      </c>
      <c r="AF37" s="143">
        <v>91.735195521704497</v>
      </c>
      <c r="AG37" s="103">
        <f t="shared" si="5"/>
        <v>1.0147198649737452</v>
      </c>
      <c r="AH37" s="103">
        <f t="shared" si="17"/>
        <v>0.66341903308874894</v>
      </c>
      <c r="AI37" s="103">
        <f t="shared" si="18"/>
        <v>-0.1728192978043423</v>
      </c>
      <c r="AJ37" s="82">
        <f t="shared" si="9"/>
        <v>1.0496866714043513</v>
      </c>
      <c r="AK37" s="82">
        <f t="shared" si="16"/>
        <v>0.69888095267108574</v>
      </c>
      <c r="AL37" s="82">
        <f t="shared" si="19"/>
        <v>-0.1408988622514826</v>
      </c>
      <c r="AM37" s="98">
        <v>2009</v>
      </c>
      <c r="AN37" s="71">
        <v>6490</v>
      </c>
      <c r="AO37" s="138">
        <v>1240</v>
      </c>
      <c r="AP37" s="138">
        <v>1560</v>
      </c>
      <c r="AQ37" s="138">
        <v>500</v>
      </c>
    </row>
    <row r="38" spans="1:43" x14ac:dyDescent="0.2">
      <c r="A38" s="2" t="s">
        <v>96</v>
      </c>
      <c r="B38" s="2" t="s">
        <v>75</v>
      </c>
      <c r="C38" s="2" t="s">
        <v>121</v>
      </c>
      <c r="D38" s="54">
        <v>15</v>
      </c>
      <c r="E38" s="49" t="s">
        <v>53</v>
      </c>
      <c r="F38" s="61">
        <v>1997</v>
      </c>
      <c r="G38" s="98">
        <v>2012</v>
      </c>
      <c r="H38" s="98">
        <v>2012</v>
      </c>
      <c r="I38" s="127">
        <v>481.37</v>
      </c>
      <c r="J38" s="127">
        <v>89.86</v>
      </c>
      <c r="K38" s="102">
        <v>505.69454624332701</v>
      </c>
      <c r="L38" s="102">
        <v>83.3222924626169</v>
      </c>
      <c r="M38" s="102">
        <v>420.84305962740302</v>
      </c>
      <c r="N38" s="102">
        <v>79.374566294736297</v>
      </c>
      <c r="O38" s="102">
        <v>455.03838146341701</v>
      </c>
      <c r="P38" s="102">
        <v>81.872268938663396</v>
      </c>
      <c r="Q38" s="186">
        <v>549.36074584753601</v>
      </c>
      <c r="R38" s="186">
        <v>90.796052367599501</v>
      </c>
      <c r="S38" s="103">
        <f t="shared" ref="S38:S56" si="20">($K38-M38)/SQRT(($L38^2*$AN38+N38^2*AO38)/($AN38+AO38))</f>
        <v>1.0263169735765998</v>
      </c>
      <c r="T38" s="103">
        <f t="shared" si="10"/>
        <v>0.61014857432593606</v>
      </c>
      <c r="U38" s="103">
        <f t="shared" si="11"/>
        <v>-0.52047889113344969</v>
      </c>
      <c r="V38" s="104">
        <v>2012</v>
      </c>
      <c r="W38" s="129">
        <v>497.58</v>
      </c>
      <c r="X38" s="129">
        <v>92.03</v>
      </c>
      <c r="Y38" s="130">
        <v>519.22986913736395</v>
      </c>
      <c r="Z38" s="130">
        <v>85.127473779817393</v>
      </c>
      <c r="AA38" s="130">
        <v>442.78681401554002</v>
      </c>
      <c r="AB38" s="130">
        <v>92.572718603146399</v>
      </c>
      <c r="AC38" s="130">
        <v>477.66692091381702</v>
      </c>
      <c r="AD38" s="130">
        <v>83.903148709107001</v>
      </c>
      <c r="AE38" s="130">
        <v>550.37019388416695</v>
      </c>
      <c r="AF38" s="143">
        <v>90.684429522995202</v>
      </c>
      <c r="AG38" s="103">
        <f t="shared" si="5"/>
        <v>0.98395251748764356</v>
      </c>
      <c r="AH38" s="103">
        <f t="shared" si="17"/>
        <v>0.48970071765198414</v>
      </c>
      <c r="AI38" s="103">
        <f t="shared" si="18"/>
        <v>-0.36400312708639282</v>
      </c>
      <c r="AJ38" s="82">
        <f t="shared" si="9"/>
        <v>1.0051347455321218</v>
      </c>
      <c r="AK38" s="82">
        <f t="shared" si="16"/>
        <v>0.54992464598896007</v>
      </c>
      <c r="AL38" s="82">
        <f t="shared" si="19"/>
        <v>-0.44224100910992126</v>
      </c>
      <c r="AM38" s="98">
        <v>2012</v>
      </c>
      <c r="AN38" s="2">
        <v>6280</v>
      </c>
      <c r="AO38" s="2">
        <v>1260</v>
      </c>
      <c r="AP38" s="2">
        <v>1650</v>
      </c>
      <c r="AQ38" s="2">
        <v>500</v>
      </c>
    </row>
    <row r="39" spans="1:43" x14ac:dyDescent="0.2">
      <c r="A39" s="2" t="s">
        <v>96</v>
      </c>
      <c r="B39" s="2" t="s">
        <v>75</v>
      </c>
      <c r="C39" s="2" t="s">
        <v>121</v>
      </c>
      <c r="D39" s="54">
        <v>15</v>
      </c>
      <c r="E39" s="49" t="s">
        <v>53</v>
      </c>
      <c r="F39" s="61">
        <v>2000</v>
      </c>
      <c r="G39" s="98">
        <v>2015</v>
      </c>
      <c r="H39" s="98">
        <v>2015</v>
      </c>
      <c r="I39" s="127">
        <v>469.63</v>
      </c>
      <c r="J39" s="127">
        <v>88.46</v>
      </c>
      <c r="K39" s="144">
        <v>499.359310515863</v>
      </c>
      <c r="L39" s="144">
        <v>83.094824012401901</v>
      </c>
      <c r="M39" s="144">
        <v>418.62451444484799</v>
      </c>
      <c r="N39" s="144">
        <v>76.291308533312105</v>
      </c>
      <c r="O39" s="144">
        <v>445.97164263468801</v>
      </c>
      <c r="P39" s="144">
        <v>83.902219870324501</v>
      </c>
      <c r="Q39" s="186">
        <v>497.90439879164501</v>
      </c>
      <c r="R39" s="186">
        <v>90.647536778977795</v>
      </c>
      <c r="S39" s="103">
        <f t="shared" si="20"/>
        <v>0.98492615638200243</v>
      </c>
      <c r="T39" s="103">
        <f t="shared" si="10"/>
        <v>0.6411242662854727</v>
      </c>
      <c r="U39" s="103">
        <f t="shared" si="11"/>
        <v>1.7376283773378232E-2</v>
      </c>
      <c r="V39" s="104">
        <v>2015</v>
      </c>
      <c r="W39" s="129">
        <v>496.94</v>
      </c>
      <c r="X39" s="129">
        <v>99.85</v>
      </c>
      <c r="Y39" s="130">
        <v>525.753267715839</v>
      </c>
      <c r="Z39" s="130">
        <v>92.260420253378797</v>
      </c>
      <c r="AA39" s="130">
        <v>442.69419234164002</v>
      </c>
      <c r="AB39" s="130">
        <v>90.589861219232603</v>
      </c>
      <c r="AC39" s="130">
        <v>477.65688066169798</v>
      </c>
      <c r="AD39" s="130">
        <v>98.688606790079902</v>
      </c>
      <c r="AE39" s="130">
        <v>526.62381440228296</v>
      </c>
      <c r="AF39" s="143">
        <v>106.448747416808</v>
      </c>
      <c r="AG39" s="103">
        <f t="shared" si="5"/>
        <v>0.98886284306431838</v>
      </c>
      <c r="AH39" s="103">
        <f t="shared" si="17"/>
        <v>0.51328559507994986</v>
      </c>
      <c r="AI39" s="103">
        <f t="shared" si="18"/>
        <v>-9.3120946320153983E-3</v>
      </c>
      <c r="AJ39" s="82">
        <f t="shared" si="9"/>
        <v>0.98689449972316035</v>
      </c>
      <c r="AK39" s="82">
        <f t="shared" si="16"/>
        <v>0.57720493068271128</v>
      </c>
      <c r="AL39" s="82">
        <f t="shared" si="19"/>
        <v>4.032094570681417E-3</v>
      </c>
      <c r="AM39" s="98">
        <v>2015</v>
      </c>
      <c r="AN39" s="2">
        <v>6150</v>
      </c>
      <c r="AO39" s="2">
        <v>1270</v>
      </c>
      <c r="AP39" s="2">
        <v>1720</v>
      </c>
      <c r="AQ39" s="2">
        <v>540</v>
      </c>
    </row>
    <row r="40" spans="1:43" x14ac:dyDescent="0.2">
      <c r="A40" s="2" t="s">
        <v>96</v>
      </c>
      <c r="B40" s="2" t="s">
        <v>75</v>
      </c>
      <c r="C40" s="2" t="s">
        <v>121</v>
      </c>
      <c r="D40" s="54">
        <v>15</v>
      </c>
      <c r="E40" s="49" t="s">
        <v>53</v>
      </c>
      <c r="F40" s="61">
        <v>2003</v>
      </c>
      <c r="G40" s="98">
        <v>2018</v>
      </c>
      <c r="H40" s="98">
        <v>2018</v>
      </c>
      <c r="I40" s="127">
        <v>478.24</v>
      </c>
      <c r="J40" s="127">
        <v>92.14</v>
      </c>
      <c r="K40" s="102">
        <v>503.47960550943702</v>
      </c>
      <c r="L40" s="102">
        <v>85.733437777583205</v>
      </c>
      <c r="M40" s="102">
        <v>418.777995071281</v>
      </c>
      <c r="N40" s="102">
        <v>81.280557566309994</v>
      </c>
      <c r="O40" s="102">
        <v>451.56339994501502</v>
      </c>
      <c r="P40" s="102">
        <v>84.922292458917596</v>
      </c>
      <c r="Q40" s="186">
        <v>539.09537549398999</v>
      </c>
      <c r="R40" s="186">
        <v>88.406869722161005</v>
      </c>
      <c r="S40" s="103">
        <f t="shared" si="20"/>
        <v>0.99678878081785138</v>
      </c>
      <c r="T40" s="103">
        <f t="shared" si="10"/>
        <v>0.60685923831522537</v>
      </c>
      <c r="U40" s="103">
        <f t="shared" si="11"/>
        <v>-0.41430932464784009</v>
      </c>
      <c r="V40" s="104">
        <v>2018</v>
      </c>
      <c r="W40" s="129">
        <v>505.35</v>
      </c>
      <c r="X40" s="129">
        <v>107.89</v>
      </c>
      <c r="Y40" s="130">
        <v>531.24213922311799</v>
      </c>
      <c r="Z40" s="130">
        <v>103.037630641096</v>
      </c>
      <c r="AA40" s="130">
        <v>448.41011012308797</v>
      </c>
      <c r="AB40" s="130">
        <v>102.448391606572</v>
      </c>
      <c r="AC40" s="130">
        <v>481.02850484918002</v>
      </c>
      <c r="AD40" s="130">
        <v>101.82178595878401</v>
      </c>
      <c r="AE40" s="130">
        <v>556.36081610915596</v>
      </c>
      <c r="AF40" s="143">
        <v>101.822923506835</v>
      </c>
      <c r="AG40" s="103">
        <f t="shared" si="5"/>
        <v>0.88464281641400577</v>
      </c>
      <c r="AH40" s="103">
        <f t="shared" si="17"/>
        <v>0.4886427883058414</v>
      </c>
      <c r="AI40" s="103">
        <f t="shared" si="18"/>
        <v>-0.24402509742251696</v>
      </c>
      <c r="AJ40" s="82">
        <f t="shared" si="9"/>
        <v>0.94071579861592858</v>
      </c>
      <c r="AK40" s="82">
        <f t="shared" si="16"/>
        <v>0.54775101331053344</v>
      </c>
      <c r="AL40" s="82">
        <f t="shared" si="19"/>
        <v>-0.32916721103517854</v>
      </c>
      <c r="AM40" s="98">
        <v>2018</v>
      </c>
      <c r="AN40" s="2">
        <v>6020</v>
      </c>
      <c r="AO40" s="2">
        <v>1270</v>
      </c>
      <c r="AP40" s="2">
        <v>1780</v>
      </c>
      <c r="AQ40" s="2">
        <v>560</v>
      </c>
    </row>
    <row r="41" spans="1:43" x14ac:dyDescent="0.2">
      <c r="A41" s="2" t="s">
        <v>76</v>
      </c>
      <c r="B41" s="2" t="s">
        <v>97</v>
      </c>
      <c r="C41" s="2" t="s">
        <v>121</v>
      </c>
      <c r="D41" s="54" t="s">
        <v>77</v>
      </c>
      <c r="E41" s="49" t="s">
        <v>53</v>
      </c>
      <c r="F41" s="61">
        <v>1977</v>
      </c>
      <c r="G41" s="145">
        <v>1990</v>
      </c>
      <c r="H41" s="145">
        <v>1990</v>
      </c>
      <c r="I41" s="146">
        <v>262.55</v>
      </c>
      <c r="J41" s="146">
        <v>36.020000000000003</v>
      </c>
      <c r="K41" s="146">
        <v>269.64999999999998</v>
      </c>
      <c r="L41" s="146">
        <v>33.15</v>
      </c>
      <c r="M41" s="146">
        <v>236.78</v>
      </c>
      <c r="N41" s="146">
        <v>34.049999999999997</v>
      </c>
      <c r="O41" s="146">
        <v>245.88</v>
      </c>
      <c r="P41" s="146">
        <v>34.94</v>
      </c>
      <c r="Q41" s="187">
        <v>275.02999999999997</v>
      </c>
      <c r="R41" s="187">
        <v>39.94</v>
      </c>
      <c r="S41" s="103">
        <f t="shared" si="20"/>
        <v>0.98790942864917486</v>
      </c>
      <c r="T41" s="103">
        <f t="shared" si="10"/>
        <v>0.71312726008228566</v>
      </c>
      <c r="U41" s="103">
        <f t="shared" si="11"/>
        <v>-0.16099469915249578</v>
      </c>
      <c r="V41" s="3">
        <v>1992.0000000000002</v>
      </c>
      <c r="W41" s="28">
        <v>260.04000000000002</v>
      </c>
      <c r="X41" s="28">
        <v>35.89</v>
      </c>
      <c r="Y41" s="28">
        <v>267</v>
      </c>
      <c r="Z41" s="28">
        <v>33.53</v>
      </c>
      <c r="AA41" s="28">
        <v>237.37</v>
      </c>
      <c r="AB41" s="28">
        <v>32.950000000000003</v>
      </c>
      <c r="AC41" s="28">
        <v>240.81</v>
      </c>
      <c r="AD41" s="28">
        <v>35.74</v>
      </c>
      <c r="AE41" s="28">
        <v>268.35000000000002</v>
      </c>
      <c r="AF41" s="28">
        <v>36.909999999999997</v>
      </c>
      <c r="AG41" s="103">
        <f t="shared" si="5"/>
        <v>0.94975850693373665</v>
      </c>
      <c r="AH41" s="103">
        <f t="shared" si="17"/>
        <v>0.77586344121452855</v>
      </c>
      <c r="AI41" s="103">
        <f t="shared" si="18"/>
        <v>-4.0110493195926217E-2</v>
      </c>
      <c r="AJ41" s="82">
        <f t="shared" si="9"/>
        <v>0.9688339677914557</v>
      </c>
      <c r="AK41" s="82">
        <f t="shared" si="16"/>
        <v>0.74449535064840711</v>
      </c>
      <c r="AL41" s="82">
        <f t="shared" si="19"/>
        <v>-0.100552596174211</v>
      </c>
      <c r="AM41" s="3">
        <v>1990</v>
      </c>
      <c r="AN41" s="71">
        <v>7800</v>
      </c>
      <c r="AO41" s="138">
        <v>1210</v>
      </c>
      <c r="AP41" s="138">
        <v>860</v>
      </c>
      <c r="AQ41" s="138">
        <v>290</v>
      </c>
    </row>
    <row r="42" spans="1:43" x14ac:dyDescent="0.2">
      <c r="A42" s="2" t="s">
        <v>76</v>
      </c>
      <c r="B42" s="2" t="s">
        <v>97</v>
      </c>
      <c r="C42" s="2" t="s">
        <v>121</v>
      </c>
      <c r="D42" s="54" t="s">
        <v>77</v>
      </c>
      <c r="E42" s="49" t="s">
        <v>53</v>
      </c>
      <c r="F42" s="61">
        <v>1979</v>
      </c>
      <c r="G42" s="145">
        <v>1992</v>
      </c>
      <c r="H42" s="145">
        <v>1992</v>
      </c>
      <c r="I42" s="146">
        <v>270.45999999999998</v>
      </c>
      <c r="J42" s="146">
        <v>36.26</v>
      </c>
      <c r="K42" s="146">
        <v>276.82</v>
      </c>
      <c r="L42" s="146">
        <v>32.799999999999997</v>
      </c>
      <c r="M42" s="146">
        <v>236.99</v>
      </c>
      <c r="N42" s="146">
        <v>30.73</v>
      </c>
      <c r="O42" s="146">
        <v>248.98</v>
      </c>
      <c r="P42" s="146">
        <v>33.68</v>
      </c>
      <c r="Q42" s="187">
        <v>290.3</v>
      </c>
      <c r="R42" s="187">
        <v>37.049999999999997</v>
      </c>
      <c r="S42" s="103">
        <f t="shared" si="20"/>
        <v>1.2248585752906587</v>
      </c>
      <c r="T42" s="103">
        <f t="shared" si="10"/>
        <v>0.84622482749563199</v>
      </c>
      <c r="U42" s="103">
        <f t="shared" si="11"/>
        <v>-0.40872327580936246</v>
      </c>
      <c r="V42" s="3">
        <v>1994.0000000000002</v>
      </c>
      <c r="W42" s="28">
        <v>259.64</v>
      </c>
      <c r="X42" s="28">
        <v>36.75</v>
      </c>
      <c r="Y42" s="28">
        <v>266.57</v>
      </c>
      <c r="Z42" s="28">
        <v>34.229999999999997</v>
      </c>
      <c r="AA42" s="28">
        <v>236.11</v>
      </c>
      <c r="AB42" s="28">
        <v>35.08</v>
      </c>
      <c r="AC42" s="28">
        <v>242.53</v>
      </c>
      <c r="AD42" s="28">
        <v>36.96</v>
      </c>
      <c r="AE42" s="28">
        <v>264.58999999999997</v>
      </c>
      <c r="AF42" s="28">
        <v>36.44</v>
      </c>
      <c r="AG42" s="103">
        <f t="shared" si="5"/>
        <v>0.95958944924128942</v>
      </c>
      <c r="AH42" s="103">
        <f t="shared" si="17"/>
        <v>0.69591672148103434</v>
      </c>
      <c r="AI42" s="103">
        <f t="shared" si="18"/>
        <v>5.7690206558797703E-2</v>
      </c>
      <c r="AJ42" s="82">
        <f t="shared" si="9"/>
        <v>1.0922240122659741</v>
      </c>
      <c r="AK42" s="82">
        <f t="shared" si="16"/>
        <v>0.77107077448833317</v>
      </c>
      <c r="AL42" s="82">
        <f t="shared" si="19"/>
        <v>-0.17551653462528238</v>
      </c>
      <c r="AM42" s="3">
        <v>1992</v>
      </c>
      <c r="AN42" s="71">
        <v>7430</v>
      </c>
      <c r="AO42" s="71">
        <v>1210</v>
      </c>
      <c r="AP42" s="71">
        <v>930</v>
      </c>
      <c r="AQ42" s="71">
        <v>310</v>
      </c>
    </row>
    <row r="43" spans="1:43" x14ac:dyDescent="0.2">
      <c r="A43" s="2" t="s">
        <v>76</v>
      </c>
      <c r="B43" s="2" t="s">
        <v>97</v>
      </c>
      <c r="C43" s="2" t="s">
        <v>121</v>
      </c>
      <c r="D43" s="54" t="s">
        <v>77</v>
      </c>
      <c r="E43" s="49" t="s">
        <v>53</v>
      </c>
      <c r="F43" s="61">
        <v>1990</v>
      </c>
      <c r="G43" s="145">
        <v>2003</v>
      </c>
      <c r="H43" s="145">
        <v>2003</v>
      </c>
      <c r="I43" s="146">
        <v>277.60000000000002</v>
      </c>
      <c r="J43" s="146">
        <v>36.200000000000003</v>
      </c>
      <c r="K43" s="146">
        <v>287.7</v>
      </c>
      <c r="L43" s="146">
        <v>32.200000000000003</v>
      </c>
      <c r="M43" s="146">
        <v>252.2</v>
      </c>
      <c r="N43" s="146">
        <v>33.1</v>
      </c>
      <c r="O43" s="146">
        <v>259</v>
      </c>
      <c r="P43" s="146">
        <v>34</v>
      </c>
      <c r="Q43" s="187">
        <v>290.89999999999998</v>
      </c>
      <c r="R43" s="187">
        <v>37.1</v>
      </c>
      <c r="S43" s="103">
        <f t="shared" si="20"/>
        <v>1.0977057264246519</v>
      </c>
      <c r="T43" s="103">
        <f t="shared" si="10"/>
        <v>0.88295033530112987</v>
      </c>
      <c r="U43" s="103">
        <f t="shared" si="11"/>
        <v>-9.846118743319722E-2</v>
      </c>
      <c r="V43" s="3">
        <v>2003</v>
      </c>
      <c r="W43" s="147">
        <v>263.3</v>
      </c>
      <c r="X43" s="147">
        <v>35.4</v>
      </c>
      <c r="Y43" s="147">
        <v>274</v>
      </c>
      <c r="Z43" s="147">
        <v>31.2</v>
      </c>
      <c r="AA43" s="147">
        <v>244.4</v>
      </c>
      <c r="AB43" s="147">
        <v>32.6</v>
      </c>
      <c r="AC43" s="147">
        <v>248.1</v>
      </c>
      <c r="AD43" s="147">
        <v>36.6</v>
      </c>
      <c r="AE43" s="147">
        <v>269.7</v>
      </c>
      <c r="AF43" s="147">
        <v>35</v>
      </c>
      <c r="AG43" s="103">
        <f t="shared" si="5"/>
        <v>1.0314238243171499</v>
      </c>
      <c r="AH43" s="103">
        <f t="shared" si="17"/>
        <v>0.80544856972542911</v>
      </c>
      <c r="AI43" s="103">
        <f t="shared" si="18"/>
        <v>0.13681334935205119</v>
      </c>
      <c r="AJ43" s="82">
        <f t="shared" si="9"/>
        <v>1.0645647753709009</v>
      </c>
      <c r="AK43" s="82">
        <f t="shared" si="16"/>
        <v>0.84419945251327944</v>
      </c>
      <c r="AL43" s="82">
        <f t="shared" si="19"/>
        <v>1.9176080959426987E-2</v>
      </c>
      <c r="AM43" s="3">
        <v>2003</v>
      </c>
      <c r="AN43" s="71">
        <v>6760</v>
      </c>
      <c r="AO43" s="71">
        <v>1230</v>
      </c>
      <c r="AP43" s="71">
        <v>1340</v>
      </c>
      <c r="AQ43" s="71">
        <v>410</v>
      </c>
    </row>
    <row r="44" spans="1:43" x14ac:dyDescent="0.2">
      <c r="A44" s="2" t="s">
        <v>76</v>
      </c>
      <c r="B44" s="2" t="s">
        <v>97</v>
      </c>
      <c r="C44" s="2" t="s">
        <v>121</v>
      </c>
      <c r="D44" s="54" t="s">
        <v>77</v>
      </c>
      <c r="E44" s="49" t="s">
        <v>53</v>
      </c>
      <c r="F44" s="61">
        <v>1992</v>
      </c>
      <c r="G44" s="145">
        <v>2005</v>
      </c>
      <c r="H44" s="145">
        <v>2005</v>
      </c>
      <c r="I44" s="146">
        <v>278.8</v>
      </c>
      <c r="J44" s="146">
        <v>36.299999999999997</v>
      </c>
      <c r="K44" s="146">
        <v>288.7</v>
      </c>
      <c r="L44" s="146">
        <v>32.6</v>
      </c>
      <c r="M44" s="146">
        <v>254.8</v>
      </c>
      <c r="N44" s="146">
        <v>33.299999999999997</v>
      </c>
      <c r="O44" s="146">
        <v>261.89999999999998</v>
      </c>
      <c r="P44" s="146">
        <v>34.1</v>
      </c>
      <c r="Q44" s="187">
        <v>295.2</v>
      </c>
      <c r="R44" s="187">
        <v>37.700000000000003</v>
      </c>
      <c r="S44" s="103">
        <f t="shared" si="20"/>
        <v>1.0363812001522308</v>
      </c>
      <c r="T44" s="103">
        <f t="shared" si="10"/>
        <v>0.81541527704976269</v>
      </c>
      <c r="U44" s="103">
        <f t="shared" si="11"/>
        <v>-0.19738031001444867</v>
      </c>
      <c r="V44" s="3">
        <v>2005</v>
      </c>
      <c r="W44" s="147">
        <v>262.2</v>
      </c>
      <c r="X44" s="147">
        <v>35.200000000000003</v>
      </c>
      <c r="Y44" s="147">
        <v>272.89999999999998</v>
      </c>
      <c r="Z44" s="147">
        <v>31.4</v>
      </c>
      <c r="AA44" s="147">
        <v>242.8</v>
      </c>
      <c r="AB44" s="147">
        <v>33.1</v>
      </c>
      <c r="AC44" s="147">
        <v>248</v>
      </c>
      <c r="AD44" s="147">
        <v>35</v>
      </c>
      <c r="AE44" s="147">
        <v>270.7</v>
      </c>
      <c r="AF44" s="147">
        <v>34.9</v>
      </c>
      <c r="AG44" s="103">
        <f t="shared" si="5"/>
        <v>1.0432477967874996</v>
      </c>
      <c r="AH44" s="103">
        <f t="shared" si="17"/>
        <v>0.77673295861378888</v>
      </c>
      <c r="AI44" s="103">
        <f t="shared" si="18"/>
        <v>6.9569630846540553E-2</v>
      </c>
      <c r="AJ44" s="82">
        <f t="shared" si="9"/>
        <v>1.0398144984698652</v>
      </c>
      <c r="AK44" s="82">
        <f t="shared" si="16"/>
        <v>0.79607411783177584</v>
      </c>
      <c r="AL44" s="82">
        <f t="shared" si="19"/>
        <v>-6.3905339583954057E-2</v>
      </c>
      <c r="AM44" s="3">
        <v>2005</v>
      </c>
      <c r="AN44" s="71">
        <v>6670</v>
      </c>
      <c r="AO44" s="71">
        <v>1230</v>
      </c>
      <c r="AP44" s="71">
        <v>1410</v>
      </c>
      <c r="AQ44" s="71">
        <v>430</v>
      </c>
    </row>
    <row r="45" spans="1:43" x14ac:dyDescent="0.2">
      <c r="A45" s="2" t="s">
        <v>76</v>
      </c>
      <c r="B45" s="2" t="s">
        <v>97</v>
      </c>
      <c r="C45" s="2" t="s">
        <v>121</v>
      </c>
      <c r="D45" s="54" t="s">
        <v>77</v>
      </c>
      <c r="E45" s="49" t="s">
        <v>53</v>
      </c>
      <c r="F45" s="61">
        <v>1994</v>
      </c>
      <c r="G45" s="145">
        <v>2007</v>
      </c>
      <c r="H45" s="145">
        <v>2007</v>
      </c>
      <c r="I45" s="146">
        <v>281.3</v>
      </c>
      <c r="J45" s="146">
        <v>36.1</v>
      </c>
      <c r="K45" s="146">
        <v>291.3</v>
      </c>
      <c r="L45" s="146">
        <v>32.6</v>
      </c>
      <c r="M45" s="146">
        <v>259.5</v>
      </c>
      <c r="N45" s="146">
        <v>32.6</v>
      </c>
      <c r="O45" s="146">
        <v>264.8</v>
      </c>
      <c r="P45" s="146">
        <v>34.200000000000003</v>
      </c>
      <c r="Q45" s="187">
        <v>296.89999999999998</v>
      </c>
      <c r="R45" s="187">
        <v>37.6</v>
      </c>
      <c r="S45" s="103">
        <f t="shared" si="20"/>
        <v>0.97546012269938676</v>
      </c>
      <c r="T45" s="103">
        <f t="shared" si="10"/>
        <v>0.80548020040082147</v>
      </c>
      <c r="U45" s="103">
        <f t="shared" si="11"/>
        <v>-0.17002829341386036</v>
      </c>
      <c r="V45" s="3">
        <v>2007</v>
      </c>
      <c r="W45" s="147">
        <v>262.8</v>
      </c>
      <c r="X45" s="147">
        <v>34.799999999999997</v>
      </c>
      <c r="Y45" s="147">
        <v>273.8</v>
      </c>
      <c r="Z45" s="147">
        <v>30.6</v>
      </c>
      <c r="AA45" s="147">
        <v>244.6</v>
      </c>
      <c r="AB45" s="147">
        <v>32.6</v>
      </c>
      <c r="AC45" s="147">
        <v>249</v>
      </c>
      <c r="AD45" s="147">
        <v>35.200000000000003</v>
      </c>
      <c r="AE45" s="147">
        <v>270.2</v>
      </c>
      <c r="AF45" s="147">
        <v>36</v>
      </c>
      <c r="AG45" s="103">
        <f t="shared" si="5"/>
        <v>1.0402838461714028</v>
      </c>
      <c r="AH45" s="103">
        <f t="shared" si="17"/>
        <v>0.78742501466014703</v>
      </c>
      <c r="AI45" s="103">
        <f t="shared" si="18"/>
        <v>0.11625603128740042</v>
      </c>
      <c r="AJ45" s="82">
        <f t="shared" si="9"/>
        <v>1.0078719844353947</v>
      </c>
      <c r="AK45" s="82">
        <f t="shared" si="16"/>
        <v>0.7964526075304843</v>
      </c>
      <c r="AL45" s="82">
        <f t="shared" si="19"/>
        <v>-2.688613106322997E-2</v>
      </c>
      <c r="AM45" s="3">
        <v>2007</v>
      </c>
      <c r="AN45" s="2">
        <v>6580</v>
      </c>
      <c r="AO45" s="2">
        <v>1240</v>
      </c>
      <c r="AP45" s="2">
        <v>1480</v>
      </c>
      <c r="AQ45" s="2">
        <v>440</v>
      </c>
    </row>
    <row r="46" spans="1:43" x14ac:dyDescent="0.2">
      <c r="A46" s="2" t="s">
        <v>76</v>
      </c>
      <c r="B46" s="2" t="s">
        <v>97</v>
      </c>
      <c r="C46" s="2" t="s">
        <v>121</v>
      </c>
      <c r="D46" s="54" t="s">
        <v>77</v>
      </c>
      <c r="E46" s="49" t="s">
        <v>53</v>
      </c>
      <c r="F46" s="61">
        <v>1996</v>
      </c>
      <c r="G46" s="145">
        <v>2009</v>
      </c>
      <c r="H46" s="145">
        <v>2009</v>
      </c>
      <c r="I46" s="146">
        <v>282.89999999999998</v>
      </c>
      <c r="J46" s="146">
        <v>36.4</v>
      </c>
      <c r="K46" s="146">
        <v>294.39999999999998</v>
      </c>
      <c r="L46" s="146">
        <v>32.4</v>
      </c>
      <c r="M46" s="146">
        <v>260.89999999999998</v>
      </c>
      <c r="N46" s="146">
        <v>33.200000000000003</v>
      </c>
      <c r="O46" s="146">
        <v>268.7</v>
      </c>
      <c r="P46" s="146">
        <v>34.799999999999997</v>
      </c>
      <c r="Q46" s="187">
        <v>300.10000000000002</v>
      </c>
      <c r="R46" s="187">
        <v>37.799999999999997</v>
      </c>
      <c r="S46" s="103">
        <f t="shared" si="20"/>
        <v>1.0298295164576454</v>
      </c>
      <c r="T46" s="103">
        <f t="shared" si="10"/>
        <v>0.78171761822976171</v>
      </c>
      <c r="U46" s="103">
        <f t="shared" si="11"/>
        <v>-0.17390175284264534</v>
      </c>
      <c r="V46" s="3">
        <v>2009</v>
      </c>
      <c r="W46" s="147">
        <v>264</v>
      </c>
      <c r="X46" s="147">
        <v>34.299999999999997</v>
      </c>
      <c r="Y46" s="147">
        <v>274.5</v>
      </c>
      <c r="Z46" s="147">
        <v>30.1</v>
      </c>
      <c r="AA46" s="147">
        <v>246.4</v>
      </c>
      <c r="AB46" s="147">
        <v>32.1</v>
      </c>
      <c r="AC46" s="147">
        <v>250.7</v>
      </c>
      <c r="AD46" s="147">
        <v>34.9</v>
      </c>
      <c r="AE46" s="147">
        <v>273.89999999999998</v>
      </c>
      <c r="AF46" s="147">
        <v>34.799999999999997</v>
      </c>
      <c r="AG46" s="103">
        <f t="shared" si="5"/>
        <v>1.0188428989069074</v>
      </c>
      <c r="AH46" s="103">
        <f t="shared" si="17"/>
        <v>0.76568933522130977</v>
      </c>
      <c r="AI46" s="103">
        <f t="shared" si="18"/>
        <v>1.971947441720372E-2</v>
      </c>
      <c r="AJ46" s="82">
        <f t="shared" si="9"/>
        <v>1.0243362076822764</v>
      </c>
      <c r="AK46" s="82">
        <f t="shared" si="16"/>
        <v>0.77370347672553574</v>
      </c>
      <c r="AL46" s="82">
        <f t="shared" si="19"/>
        <v>-7.7091139212720802E-2</v>
      </c>
      <c r="AM46" s="3">
        <v>2009</v>
      </c>
      <c r="AN46" s="2">
        <v>6490</v>
      </c>
      <c r="AO46" s="2">
        <v>1240</v>
      </c>
      <c r="AP46" s="2">
        <v>1550</v>
      </c>
      <c r="AQ46" s="2">
        <v>450</v>
      </c>
    </row>
    <row r="47" spans="1:43" x14ac:dyDescent="0.2">
      <c r="A47" s="2" t="s">
        <v>76</v>
      </c>
      <c r="B47" s="2" t="s">
        <v>97</v>
      </c>
      <c r="C47" s="2" t="s">
        <v>121</v>
      </c>
      <c r="D47" s="54" t="s">
        <v>77</v>
      </c>
      <c r="E47" s="49" t="s">
        <v>53</v>
      </c>
      <c r="F47" s="61">
        <v>1998</v>
      </c>
      <c r="G47" s="133">
        <v>2011</v>
      </c>
      <c r="H47" s="133">
        <v>2011</v>
      </c>
      <c r="I47" s="146">
        <v>283.89999999999998</v>
      </c>
      <c r="J47" s="146">
        <v>36.200000000000003</v>
      </c>
      <c r="K47" s="146">
        <v>293.39999999999998</v>
      </c>
      <c r="L47" s="146">
        <v>32.6</v>
      </c>
      <c r="M47" s="146">
        <v>262.39999999999998</v>
      </c>
      <c r="N47" s="146">
        <v>33.200000000000003</v>
      </c>
      <c r="O47" s="146">
        <v>270</v>
      </c>
      <c r="P47" s="146">
        <v>34.299999999999997</v>
      </c>
      <c r="Q47" s="187">
        <v>305.3</v>
      </c>
      <c r="R47" s="187">
        <v>37.799999999999997</v>
      </c>
      <c r="S47" s="103">
        <f t="shared" si="20"/>
        <v>0.9480015971267538</v>
      </c>
      <c r="T47" s="103">
        <f t="shared" si="10"/>
        <v>0.71005364462229914</v>
      </c>
      <c r="U47" s="103">
        <f t="shared" si="11"/>
        <v>-0.36084459726811058</v>
      </c>
      <c r="V47" s="135">
        <v>2011</v>
      </c>
      <c r="W47" s="147">
        <v>265.2</v>
      </c>
      <c r="X47" s="147">
        <v>34.299999999999997</v>
      </c>
      <c r="Y47" s="136">
        <v>273.89999999999998</v>
      </c>
      <c r="Z47" s="136">
        <v>31.4</v>
      </c>
      <c r="AA47" s="136">
        <v>248.7</v>
      </c>
      <c r="AB47" s="136">
        <v>32.4</v>
      </c>
      <c r="AC47" s="136">
        <v>252.2</v>
      </c>
      <c r="AD47" s="136">
        <v>33.700000000000003</v>
      </c>
      <c r="AE47" s="136">
        <v>277.10000000000002</v>
      </c>
      <c r="AF47" s="136">
        <v>35.4</v>
      </c>
      <c r="AG47" s="103">
        <f t="shared" si="5"/>
        <v>0.87879975191530324</v>
      </c>
      <c r="AH47" s="103">
        <f t="shared" si="17"/>
        <v>0.68058165745272148</v>
      </c>
      <c r="AI47" s="103">
        <f t="shared" si="18"/>
        <v>-0.1009879906845636</v>
      </c>
      <c r="AJ47" s="82">
        <f t="shared" si="9"/>
        <v>0.91340067452102858</v>
      </c>
      <c r="AK47" s="82">
        <f t="shared" si="16"/>
        <v>0.69531765103751031</v>
      </c>
      <c r="AL47" s="82">
        <f t="shared" si="19"/>
        <v>-0.23091629397633709</v>
      </c>
      <c r="AM47" s="135">
        <v>2011</v>
      </c>
      <c r="AN47" s="2">
        <v>6330</v>
      </c>
      <c r="AO47" s="2">
        <v>1260</v>
      </c>
      <c r="AP47" s="2">
        <v>1630</v>
      </c>
      <c r="AQ47" s="2">
        <v>460</v>
      </c>
    </row>
    <row r="48" spans="1:43" x14ac:dyDescent="0.2">
      <c r="A48" s="2" t="s">
        <v>76</v>
      </c>
      <c r="B48" s="2" t="s">
        <v>97</v>
      </c>
      <c r="C48" s="2" t="s">
        <v>121</v>
      </c>
      <c r="D48" s="54" t="s">
        <v>77</v>
      </c>
      <c r="E48" s="49" t="s">
        <v>53</v>
      </c>
      <c r="F48" s="61">
        <v>2000</v>
      </c>
      <c r="G48" s="133">
        <v>2013</v>
      </c>
      <c r="H48" s="133">
        <v>2013</v>
      </c>
      <c r="I48" s="146">
        <v>284.60000000000002</v>
      </c>
      <c r="J48" s="146">
        <v>36.5</v>
      </c>
      <c r="K48" s="146">
        <v>294</v>
      </c>
      <c r="L48" s="146">
        <v>33.200000000000003</v>
      </c>
      <c r="M48" s="146">
        <v>263.2</v>
      </c>
      <c r="N48" s="146">
        <v>33.700000000000003</v>
      </c>
      <c r="O48" s="146">
        <v>271.5</v>
      </c>
      <c r="P48" s="146">
        <v>34.200000000000003</v>
      </c>
      <c r="Q48" s="187">
        <v>308.8</v>
      </c>
      <c r="R48" s="187">
        <v>37.299999999999997</v>
      </c>
      <c r="S48" s="103">
        <f t="shared" si="20"/>
        <v>0.92535495285614655</v>
      </c>
      <c r="T48" s="103">
        <f t="shared" si="10"/>
        <v>0.67335790710372445</v>
      </c>
      <c r="U48" s="103">
        <f t="shared" si="11"/>
        <v>-0.44143141172402672</v>
      </c>
      <c r="V48" s="135">
        <v>2013</v>
      </c>
      <c r="W48" s="147">
        <v>267.60000000000002</v>
      </c>
      <c r="X48" s="147">
        <v>34.4</v>
      </c>
      <c r="Y48" s="136">
        <v>276.10000000000002</v>
      </c>
      <c r="Z48" s="136">
        <v>31.8</v>
      </c>
      <c r="AA48" s="136">
        <v>250.5</v>
      </c>
      <c r="AB48" s="136">
        <v>32.799999999999997</v>
      </c>
      <c r="AC48" s="136">
        <v>255.5</v>
      </c>
      <c r="AD48" s="136">
        <v>33</v>
      </c>
      <c r="AE48" s="136">
        <v>281.8</v>
      </c>
      <c r="AF48" s="136">
        <v>35.4</v>
      </c>
      <c r="AG48" s="103">
        <f t="shared" si="5"/>
        <v>0.8825741074787723</v>
      </c>
      <c r="AH48" s="103">
        <f t="shared" si="17"/>
        <v>0.64257931754124364</v>
      </c>
      <c r="AI48" s="103">
        <f t="shared" si="18"/>
        <v>-0.17764696786452694</v>
      </c>
      <c r="AJ48" s="82">
        <f t="shared" si="9"/>
        <v>0.90396453016745948</v>
      </c>
      <c r="AK48" s="82">
        <f t="shared" si="16"/>
        <v>0.65796861232248405</v>
      </c>
      <c r="AL48" s="82">
        <f t="shared" si="19"/>
        <v>-0.30953918979427686</v>
      </c>
      <c r="AM48" s="135">
        <v>2013</v>
      </c>
      <c r="AN48" s="2">
        <v>6240</v>
      </c>
      <c r="AO48" s="2">
        <v>1260</v>
      </c>
      <c r="AP48" s="2">
        <v>1680</v>
      </c>
      <c r="AQ48" s="2">
        <v>510</v>
      </c>
    </row>
    <row r="49" spans="1:43" x14ac:dyDescent="0.2">
      <c r="A49" s="2" t="s">
        <v>76</v>
      </c>
      <c r="B49" s="2" t="s">
        <v>97</v>
      </c>
      <c r="C49" s="2" t="s">
        <v>121</v>
      </c>
      <c r="D49" s="54" t="s">
        <v>77</v>
      </c>
      <c r="E49" s="49" t="s">
        <v>53</v>
      </c>
      <c r="F49" s="61">
        <v>2002</v>
      </c>
      <c r="G49" s="133">
        <v>2015</v>
      </c>
      <c r="H49" s="133">
        <v>2015</v>
      </c>
      <c r="I49" s="146">
        <v>282.2</v>
      </c>
      <c r="J49" s="146">
        <v>36.9</v>
      </c>
      <c r="K49" s="146">
        <v>291.8</v>
      </c>
      <c r="L49" s="146">
        <v>33.700000000000003</v>
      </c>
      <c r="M49" s="146">
        <v>260.3</v>
      </c>
      <c r="N49" s="146">
        <v>33.5</v>
      </c>
      <c r="O49" s="146">
        <v>269.8</v>
      </c>
      <c r="P49" s="146">
        <v>33.9</v>
      </c>
      <c r="Q49" s="188">
        <v>307.5</v>
      </c>
      <c r="R49" s="188">
        <v>38.5</v>
      </c>
      <c r="S49" s="103">
        <f t="shared" si="20"/>
        <v>0.93566619251793759</v>
      </c>
      <c r="T49" s="103">
        <f t="shared" si="10"/>
        <v>0.65197139891340139</v>
      </c>
      <c r="U49" s="103">
        <f t="shared" si="11"/>
        <v>-0.46024168928541631</v>
      </c>
      <c r="V49" s="135">
        <v>2015</v>
      </c>
      <c r="W49" s="147">
        <v>265.39999999999998</v>
      </c>
      <c r="X49" s="147">
        <v>35</v>
      </c>
      <c r="Y49" s="136">
        <v>274.39999999999998</v>
      </c>
      <c r="Z49" s="136">
        <v>31.8</v>
      </c>
      <c r="AA49" s="136">
        <v>248</v>
      </c>
      <c r="AB49" s="136">
        <v>33.5</v>
      </c>
      <c r="AC49" s="136">
        <v>253.5</v>
      </c>
      <c r="AD49" s="136">
        <v>34.4</v>
      </c>
      <c r="AE49" s="136">
        <v>281.39999999999998</v>
      </c>
      <c r="AF49" s="136">
        <v>34.700000000000003</v>
      </c>
      <c r="AG49" s="103">
        <f t="shared" si="5"/>
        <v>0.91188737217747307</v>
      </c>
      <c r="AH49" s="103">
        <f t="shared" si="17"/>
        <v>0.64533932362622604</v>
      </c>
      <c r="AI49" s="103">
        <f t="shared" si="18"/>
        <v>-0.21845086231011615</v>
      </c>
      <c r="AJ49" s="82">
        <f t="shared" si="9"/>
        <v>0.92377678234770533</v>
      </c>
      <c r="AK49" s="82">
        <f t="shared" si="16"/>
        <v>0.64865536126981371</v>
      </c>
      <c r="AL49" s="82">
        <f t="shared" si="19"/>
        <v>-0.33934627579776622</v>
      </c>
      <c r="AM49" s="135">
        <v>2015</v>
      </c>
      <c r="AN49" s="2">
        <v>6150</v>
      </c>
      <c r="AO49" s="2">
        <v>1270</v>
      </c>
      <c r="AP49" s="2">
        <v>1720</v>
      </c>
      <c r="AQ49" s="2">
        <v>540</v>
      </c>
    </row>
    <row r="50" spans="1:43" x14ac:dyDescent="0.2">
      <c r="A50" s="2" t="s">
        <v>76</v>
      </c>
      <c r="B50" s="2" t="s">
        <v>97</v>
      </c>
      <c r="C50" s="2" t="s">
        <v>121</v>
      </c>
      <c r="D50" s="54" t="s">
        <v>77</v>
      </c>
      <c r="E50" s="49" t="s">
        <v>53</v>
      </c>
      <c r="F50" s="61">
        <v>2004</v>
      </c>
      <c r="G50" s="133">
        <v>2017</v>
      </c>
      <c r="H50" s="133">
        <v>2017</v>
      </c>
      <c r="I50" s="146">
        <v>282.8</v>
      </c>
      <c r="J50" s="146">
        <v>38.799999999999997</v>
      </c>
      <c r="K50" s="146">
        <v>292.60000000000002</v>
      </c>
      <c r="L50" s="146">
        <v>35.799999999999997</v>
      </c>
      <c r="M50" s="146">
        <v>260.39999999999998</v>
      </c>
      <c r="N50" s="146">
        <v>34.200000000000003</v>
      </c>
      <c r="O50" s="146">
        <v>269</v>
      </c>
      <c r="P50" s="146">
        <v>35.4</v>
      </c>
      <c r="Q50" s="188">
        <v>312</v>
      </c>
      <c r="R50" s="188">
        <v>40.299999999999997</v>
      </c>
      <c r="S50" s="103">
        <f t="shared" si="20"/>
        <v>0.90632882837875484</v>
      </c>
      <c r="T50" s="103">
        <f t="shared" si="10"/>
        <v>0.66087254784326299</v>
      </c>
      <c r="U50" s="103">
        <f t="shared" si="11"/>
        <v>-0.53587713466676601</v>
      </c>
      <c r="V50" s="135">
        <v>2017</v>
      </c>
      <c r="W50" s="147">
        <v>266.60000000000002</v>
      </c>
      <c r="X50" s="147">
        <v>35.700000000000003</v>
      </c>
      <c r="Y50" s="136">
        <v>274.8</v>
      </c>
      <c r="Z50" s="136">
        <v>33</v>
      </c>
      <c r="AA50" s="136">
        <v>249.4</v>
      </c>
      <c r="AB50" s="136">
        <v>34.5</v>
      </c>
      <c r="AC50" s="136">
        <v>255.3</v>
      </c>
      <c r="AD50" s="136">
        <v>34.4</v>
      </c>
      <c r="AE50" s="136">
        <v>283.7</v>
      </c>
      <c r="AF50" s="136">
        <v>36</v>
      </c>
      <c r="AG50" s="103">
        <f t="shared" si="5"/>
        <v>0.84651654743845095</v>
      </c>
      <c r="AH50" s="103">
        <f t="shared" si="17"/>
        <v>0.58523023684667952</v>
      </c>
      <c r="AI50" s="103">
        <f t="shared" si="18"/>
        <v>-0.26755447697910179</v>
      </c>
      <c r="AJ50" s="82">
        <f t="shared" si="9"/>
        <v>0.87642268790860289</v>
      </c>
      <c r="AK50" s="82">
        <f t="shared" si="16"/>
        <v>0.6230513923449712</v>
      </c>
      <c r="AL50" s="82">
        <f t="shared" si="19"/>
        <v>-0.40171580582293387</v>
      </c>
      <c r="AM50" s="135">
        <v>2017</v>
      </c>
      <c r="AN50" s="2">
        <v>6060</v>
      </c>
      <c r="AO50" s="2">
        <v>1270</v>
      </c>
      <c r="AP50" s="2">
        <v>1760</v>
      </c>
      <c r="AQ50" s="2">
        <v>560</v>
      </c>
    </row>
    <row r="51" spans="1:43" x14ac:dyDescent="0.2">
      <c r="A51" s="2" t="s">
        <v>76</v>
      </c>
      <c r="B51" s="2" t="s">
        <v>97</v>
      </c>
      <c r="C51" s="2" t="s">
        <v>121</v>
      </c>
      <c r="D51" s="54" t="s">
        <v>77</v>
      </c>
      <c r="E51" s="49" t="s">
        <v>53</v>
      </c>
      <c r="F51" s="61">
        <v>2006</v>
      </c>
      <c r="G51" s="133">
        <v>2019</v>
      </c>
      <c r="H51" s="133">
        <v>2019</v>
      </c>
      <c r="I51" s="146">
        <v>282</v>
      </c>
      <c r="J51" s="146">
        <v>39.700000000000003</v>
      </c>
      <c r="K51" s="146">
        <v>292.3</v>
      </c>
      <c r="L51" s="146">
        <v>36.6</v>
      </c>
      <c r="M51" s="146">
        <v>259.8</v>
      </c>
      <c r="N51" s="146">
        <v>35.700000000000003</v>
      </c>
      <c r="O51" s="146">
        <v>268.2</v>
      </c>
      <c r="P51" s="146">
        <v>35.9</v>
      </c>
      <c r="Q51" s="188">
        <v>312.89999999999998</v>
      </c>
      <c r="R51" s="188">
        <v>41.8</v>
      </c>
      <c r="S51" s="103">
        <f t="shared" si="20"/>
        <v>0.89179461656660908</v>
      </c>
      <c r="T51" s="103">
        <f t="shared" si="10"/>
        <v>0.66135492213822666</v>
      </c>
      <c r="U51" s="103">
        <f t="shared" si="11"/>
        <v>-0.55555492972171994</v>
      </c>
      <c r="V51" s="135">
        <v>2019</v>
      </c>
      <c r="W51" s="147">
        <v>263.10000000000002</v>
      </c>
      <c r="X51" s="147">
        <v>37.799999999999997</v>
      </c>
      <c r="Y51" s="136">
        <v>272.3</v>
      </c>
      <c r="Z51" s="136">
        <v>34.4</v>
      </c>
      <c r="AA51" s="136">
        <v>244.4</v>
      </c>
      <c r="AB51" s="136">
        <v>36</v>
      </c>
      <c r="AC51" s="136">
        <v>251.8</v>
      </c>
      <c r="AD51" s="136">
        <v>37.200000000000003</v>
      </c>
      <c r="AE51" s="136">
        <v>283.60000000000002</v>
      </c>
      <c r="AF51" s="136">
        <v>37.1</v>
      </c>
      <c r="AG51" s="103">
        <f t="shared" si="5"/>
        <v>0.89337917598419925</v>
      </c>
      <c r="AH51" s="103">
        <f t="shared" si="17"/>
        <v>0.5846588791372983</v>
      </c>
      <c r="AI51" s="103">
        <f t="shared" si="18"/>
        <v>-0.32618813831702581</v>
      </c>
      <c r="AJ51" s="82">
        <f t="shared" si="9"/>
        <v>0.89258689627540422</v>
      </c>
      <c r="AK51" s="82">
        <f t="shared" si="16"/>
        <v>0.62300690063776254</v>
      </c>
      <c r="AL51" s="82">
        <f t="shared" si="19"/>
        <v>-0.44087153401937285</v>
      </c>
      <c r="AM51" s="135">
        <v>2019</v>
      </c>
      <c r="AN51" s="2">
        <v>6000</v>
      </c>
      <c r="AO51" s="2">
        <v>1280</v>
      </c>
      <c r="AP51" s="2">
        <v>1790</v>
      </c>
      <c r="AQ51" s="2">
        <v>570</v>
      </c>
    </row>
    <row r="52" spans="1:43" x14ac:dyDescent="0.2">
      <c r="A52" s="2" t="s">
        <v>76</v>
      </c>
      <c r="B52" s="2" t="s">
        <v>97</v>
      </c>
      <c r="C52" s="2" t="s">
        <v>121</v>
      </c>
      <c r="D52" s="54" t="s">
        <v>78</v>
      </c>
      <c r="E52" s="49" t="s">
        <v>53</v>
      </c>
      <c r="F52" s="61">
        <v>1975</v>
      </c>
      <c r="G52" s="3">
        <v>1992</v>
      </c>
      <c r="H52" s="3">
        <v>1992</v>
      </c>
      <c r="I52" s="139">
        <v>299.5</v>
      </c>
      <c r="J52" s="139">
        <v>33.92</v>
      </c>
      <c r="K52" s="148">
        <v>305.20999999999998</v>
      </c>
      <c r="L52" s="148">
        <v>32.04</v>
      </c>
      <c r="M52" s="148">
        <v>275.06</v>
      </c>
      <c r="N52" s="148">
        <v>30.02</v>
      </c>
      <c r="O52" s="148">
        <v>286.14</v>
      </c>
      <c r="P52" s="148">
        <v>32.270000000000003</v>
      </c>
      <c r="Q52" s="140">
        <v>312.23</v>
      </c>
      <c r="R52" s="140">
        <v>34.74</v>
      </c>
      <c r="S52" s="103">
        <f t="shared" si="20"/>
        <v>0.94916258006578214</v>
      </c>
      <c r="T52" s="103">
        <f t="shared" si="10"/>
        <v>0.5947170722054832</v>
      </c>
      <c r="U52" s="103">
        <f t="shared" si="11"/>
        <v>-0.21833451001054713</v>
      </c>
      <c r="V52" s="3">
        <v>1992.0000000000002</v>
      </c>
      <c r="W52" s="28">
        <v>292.14999999999998</v>
      </c>
      <c r="X52" s="28">
        <v>32.81</v>
      </c>
      <c r="Y52" s="28">
        <v>297.43</v>
      </c>
      <c r="Z52" s="28">
        <v>31.36</v>
      </c>
      <c r="AA52" s="28">
        <v>273.16000000000003</v>
      </c>
      <c r="AB52" s="28">
        <v>30.55</v>
      </c>
      <c r="AC52" s="28">
        <v>278.5</v>
      </c>
      <c r="AD52" s="28">
        <v>31.39</v>
      </c>
      <c r="AE52" s="28">
        <v>290.5</v>
      </c>
      <c r="AF52" s="28">
        <v>35.950000000000003</v>
      </c>
      <c r="AG52" s="103">
        <f t="shared" si="5"/>
        <v>0.83455735062956538</v>
      </c>
      <c r="AH52" s="103">
        <f t="shared" si="17"/>
        <v>0.60357094496372443</v>
      </c>
      <c r="AI52" s="103">
        <f t="shared" si="18"/>
        <v>0.21960489150475229</v>
      </c>
      <c r="AJ52" s="82">
        <f t="shared" si="9"/>
        <v>0.89185996534767376</v>
      </c>
      <c r="AK52" s="82">
        <f t="shared" si="16"/>
        <v>0.59914400858460382</v>
      </c>
      <c r="AL52" s="82">
        <f t="shared" si="19"/>
        <v>6.3519074710258194E-4</v>
      </c>
      <c r="AM52" s="61">
        <v>1992</v>
      </c>
      <c r="AN52" s="71">
        <v>7430</v>
      </c>
      <c r="AO52" s="71">
        <v>1210</v>
      </c>
      <c r="AP52" s="71">
        <v>930</v>
      </c>
      <c r="AQ52" s="71">
        <v>310</v>
      </c>
    </row>
    <row r="53" spans="1:43" x14ac:dyDescent="0.2">
      <c r="A53" s="2" t="s">
        <v>76</v>
      </c>
      <c r="B53" s="2" t="s">
        <v>97</v>
      </c>
      <c r="C53" s="2" t="s">
        <v>121</v>
      </c>
      <c r="D53" s="54" t="s">
        <v>78</v>
      </c>
      <c r="E53" s="49" t="s">
        <v>53</v>
      </c>
      <c r="F53" s="61">
        <v>1988</v>
      </c>
      <c r="G53" s="3">
        <v>2005</v>
      </c>
      <c r="H53" s="3">
        <v>2005</v>
      </c>
      <c r="I53" s="99">
        <v>150</v>
      </c>
      <c r="J53" s="99">
        <v>33.9</v>
      </c>
      <c r="K53" s="99">
        <v>159.19999999999999</v>
      </c>
      <c r="L53" s="99">
        <v>31.1</v>
      </c>
      <c r="M53" s="99">
        <v>126.9</v>
      </c>
      <c r="N53" s="99">
        <v>30.1</v>
      </c>
      <c r="O53" s="99">
        <v>133.19999999999999</v>
      </c>
      <c r="P53" s="99">
        <v>31.2</v>
      </c>
      <c r="Q53" s="147">
        <v>159.80000000000001</v>
      </c>
      <c r="R53" s="147">
        <v>35.6</v>
      </c>
      <c r="S53" s="103">
        <f t="shared" si="20"/>
        <v>1.0437392072704441</v>
      </c>
      <c r="T53" s="103">
        <f t="shared" si="10"/>
        <v>0.83554340880559153</v>
      </c>
      <c r="U53" s="103">
        <f t="shared" si="11"/>
        <v>-1.9113824500367645E-2</v>
      </c>
      <c r="V53" s="3">
        <v>2005</v>
      </c>
      <c r="W53" s="149">
        <v>286</v>
      </c>
      <c r="X53" s="149">
        <v>38.299999999999997</v>
      </c>
      <c r="Y53" s="149">
        <v>294.5</v>
      </c>
      <c r="Z53" s="149">
        <v>36.1</v>
      </c>
      <c r="AA53" s="149">
        <v>266.2</v>
      </c>
      <c r="AB53" s="149">
        <v>35.6</v>
      </c>
      <c r="AC53" s="149">
        <v>271.2</v>
      </c>
      <c r="AD53" s="149">
        <v>38</v>
      </c>
      <c r="AE53" s="149">
        <v>286.60000000000002</v>
      </c>
      <c r="AF53" s="149">
        <v>37.5</v>
      </c>
      <c r="AG53" s="103">
        <f t="shared" si="5"/>
        <v>0.85315877562447362</v>
      </c>
      <c r="AH53" s="103">
        <f t="shared" si="17"/>
        <v>0.63943013011753991</v>
      </c>
      <c r="AI53" s="103">
        <f t="shared" si="18"/>
        <v>0.21831448740338233</v>
      </c>
      <c r="AJ53" s="82">
        <f t="shared" si="9"/>
        <v>0.94844899144745887</v>
      </c>
      <c r="AK53" s="82">
        <f t="shared" si="16"/>
        <v>0.73748676946156566</v>
      </c>
      <c r="AL53" s="82">
        <f t="shared" si="19"/>
        <v>9.9600331451507346E-2</v>
      </c>
      <c r="AM53" s="61">
        <v>2005</v>
      </c>
      <c r="AN53" s="71">
        <v>6670</v>
      </c>
      <c r="AO53" s="71">
        <v>1230</v>
      </c>
      <c r="AP53" s="71">
        <v>1410</v>
      </c>
      <c r="AQ53" s="71">
        <v>430</v>
      </c>
    </row>
    <row r="54" spans="1:43" x14ac:dyDescent="0.2">
      <c r="A54" s="2" t="s">
        <v>76</v>
      </c>
      <c r="B54" s="2" t="s">
        <v>97</v>
      </c>
      <c r="C54" s="2" t="s">
        <v>121</v>
      </c>
      <c r="D54" s="54" t="s">
        <v>78</v>
      </c>
      <c r="E54" s="49" t="s">
        <v>53</v>
      </c>
      <c r="F54" s="61">
        <v>1992</v>
      </c>
      <c r="G54" s="3">
        <v>2009</v>
      </c>
      <c r="H54" s="3">
        <v>2009</v>
      </c>
      <c r="I54" s="99">
        <v>153.30000000000001</v>
      </c>
      <c r="J54" s="99">
        <v>33.700000000000003</v>
      </c>
      <c r="K54" s="150">
        <v>162.4</v>
      </c>
      <c r="L54" s="150">
        <v>30.6</v>
      </c>
      <c r="M54" s="150">
        <v>131.1</v>
      </c>
      <c r="N54" s="150">
        <v>30.2</v>
      </c>
      <c r="O54" s="150">
        <v>139.30000000000001</v>
      </c>
      <c r="P54" s="150">
        <v>31.1</v>
      </c>
      <c r="Q54" s="147">
        <v>172.5</v>
      </c>
      <c r="R54" s="147">
        <v>35.4</v>
      </c>
      <c r="S54" s="103">
        <f t="shared" si="20"/>
        <v>1.0251147805866998</v>
      </c>
      <c r="T54" s="103">
        <f t="shared" si="10"/>
        <v>0.75227781555279294</v>
      </c>
      <c r="U54" s="103">
        <f t="shared" si="11"/>
        <v>-0.32592585527570417</v>
      </c>
      <c r="V54" s="3">
        <v>2009</v>
      </c>
      <c r="W54" s="149">
        <v>288.3</v>
      </c>
      <c r="X54" s="149">
        <v>38.200000000000003</v>
      </c>
      <c r="Y54" s="149">
        <v>297.89999999999998</v>
      </c>
      <c r="Z54" s="149">
        <v>35.1</v>
      </c>
      <c r="AA54" s="149">
        <v>267.89999999999998</v>
      </c>
      <c r="AB54" s="149">
        <v>35.4</v>
      </c>
      <c r="AC54" s="149">
        <v>273.8</v>
      </c>
      <c r="AD54" s="149">
        <v>37.799999999999997</v>
      </c>
      <c r="AE54" s="149">
        <v>297.5</v>
      </c>
      <c r="AF54" s="149">
        <v>38.700000000000003</v>
      </c>
      <c r="AG54" s="103">
        <f t="shared" si="5"/>
        <v>0.93702779840494577</v>
      </c>
      <c r="AH54" s="103">
        <f t="shared" si="17"/>
        <v>0.67526296183837808</v>
      </c>
      <c r="AI54" s="103">
        <f t="shared" si="18"/>
        <v>1.1304290973552273E-2</v>
      </c>
      <c r="AJ54" s="82">
        <f t="shared" si="9"/>
        <v>0.98107128949582278</v>
      </c>
      <c r="AK54" s="82">
        <f t="shared" si="16"/>
        <v>0.71377038869558551</v>
      </c>
      <c r="AL54" s="82">
        <f t="shared" si="19"/>
        <v>-0.15731078215107594</v>
      </c>
      <c r="AM54" s="3">
        <v>2009</v>
      </c>
      <c r="AN54" s="2">
        <v>6240</v>
      </c>
      <c r="AO54" s="2">
        <v>1260</v>
      </c>
      <c r="AP54" s="2">
        <v>1680</v>
      </c>
      <c r="AQ54" s="2">
        <v>510</v>
      </c>
    </row>
    <row r="55" spans="1:43" x14ac:dyDescent="0.2">
      <c r="A55" s="2" t="s">
        <v>76</v>
      </c>
      <c r="B55" s="2" t="s">
        <v>97</v>
      </c>
      <c r="C55" s="2" t="s">
        <v>121</v>
      </c>
      <c r="D55" s="54" t="s">
        <v>78</v>
      </c>
      <c r="E55" s="49" t="s">
        <v>53</v>
      </c>
      <c r="F55" s="61">
        <v>1996</v>
      </c>
      <c r="G55" s="135">
        <v>2013</v>
      </c>
      <c r="H55" s="135">
        <v>2013</v>
      </c>
      <c r="I55" s="134">
        <v>153.5</v>
      </c>
      <c r="J55" s="134">
        <v>33.5</v>
      </c>
      <c r="K55" s="134">
        <v>161.5</v>
      </c>
      <c r="L55" s="134">
        <v>30.9</v>
      </c>
      <c r="M55" s="134">
        <v>131.80000000000001</v>
      </c>
      <c r="N55" s="134">
        <v>30.3</v>
      </c>
      <c r="O55" s="134">
        <v>140.5</v>
      </c>
      <c r="P55" s="134">
        <v>31</v>
      </c>
      <c r="Q55" s="136">
        <v>173.6</v>
      </c>
      <c r="R55" s="136">
        <v>34.6</v>
      </c>
      <c r="S55" s="103">
        <f t="shared" si="20"/>
        <v>0.96443123973317357</v>
      </c>
      <c r="T55" s="103">
        <f t="shared" si="10"/>
        <v>0.67910601773215107</v>
      </c>
      <c r="U55" s="103">
        <f t="shared" si="11"/>
        <v>-0.38734414629387232</v>
      </c>
      <c r="V55" s="135">
        <v>2013</v>
      </c>
      <c r="W55" s="141">
        <v>288.39999999999998</v>
      </c>
      <c r="X55" s="141">
        <v>37.799999999999997</v>
      </c>
      <c r="Y55" s="141">
        <v>297.3</v>
      </c>
      <c r="Z55" s="141">
        <v>35.700000000000003</v>
      </c>
      <c r="AA55" s="141">
        <v>267.7</v>
      </c>
      <c r="AB55" s="141">
        <v>34.9</v>
      </c>
      <c r="AC55" s="141">
        <v>275.60000000000002</v>
      </c>
      <c r="AD55" s="141">
        <v>36.1</v>
      </c>
      <c r="AE55" s="141">
        <v>296.39999999999998</v>
      </c>
      <c r="AF55" s="141">
        <v>38.9</v>
      </c>
      <c r="AG55" s="103">
        <f t="shared" si="5"/>
        <v>0.91330021400374628</v>
      </c>
      <c r="AH55" s="103">
        <f t="shared" si="17"/>
        <v>0.60627551110388955</v>
      </c>
      <c r="AI55" s="103">
        <f t="shared" si="18"/>
        <v>2.5007711247855745E-2</v>
      </c>
      <c r="AJ55" s="82">
        <f t="shared" si="9"/>
        <v>0.93886572686845993</v>
      </c>
      <c r="AK55" s="82">
        <f t="shared" si="16"/>
        <v>0.64269076441802031</v>
      </c>
      <c r="AL55" s="82">
        <f t="shared" si="19"/>
        <v>-0.1811682175230083</v>
      </c>
      <c r="AM55" s="135">
        <v>2013</v>
      </c>
      <c r="AN55" s="2">
        <v>6000</v>
      </c>
      <c r="AO55" s="2">
        <v>1280</v>
      </c>
      <c r="AP55" s="2">
        <v>1790</v>
      </c>
      <c r="AQ55" s="2">
        <v>570</v>
      </c>
    </row>
    <row r="56" spans="1:43" x14ac:dyDescent="0.2">
      <c r="A56" s="2" t="s">
        <v>76</v>
      </c>
      <c r="B56" s="2" t="s">
        <v>97</v>
      </c>
      <c r="C56" s="2" t="s">
        <v>121</v>
      </c>
      <c r="D56" s="54" t="s">
        <v>78</v>
      </c>
      <c r="E56" s="49" t="s">
        <v>53</v>
      </c>
      <c r="F56" s="61">
        <v>1998</v>
      </c>
      <c r="G56" s="135">
        <v>2015</v>
      </c>
      <c r="H56" s="135">
        <v>2015</v>
      </c>
      <c r="I56" s="134">
        <v>151.5</v>
      </c>
      <c r="J56" s="134">
        <v>34.4</v>
      </c>
      <c r="K56" s="151">
        <v>160.19999999999999</v>
      </c>
      <c r="L56" s="151">
        <v>31.8</v>
      </c>
      <c r="M56" s="151">
        <v>129.9</v>
      </c>
      <c r="N56" s="151">
        <v>31.1</v>
      </c>
      <c r="O56" s="151">
        <v>138.69999999999999</v>
      </c>
      <c r="P56" s="151">
        <v>31.7</v>
      </c>
      <c r="Q56" s="136">
        <v>171</v>
      </c>
      <c r="R56" s="136">
        <v>35.4</v>
      </c>
      <c r="S56" s="103">
        <f t="shared" si="20"/>
        <v>0.95640057735412509</v>
      </c>
      <c r="T56" s="103">
        <f t="shared" si="10"/>
        <v>0.67656503922428757</v>
      </c>
      <c r="U56" s="103">
        <f t="shared" si="11"/>
        <v>-0.3363903010656687</v>
      </c>
      <c r="V56" s="135">
        <v>2015</v>
      </c>
      <c r="W56" s="141">
        <v>287</v>
      </c>
      <c r="X56" s="141">
        <v>40.6</v>
      </c>
      <c r="Y56" s="141">
        <v>295.5</v>
      </c>
      <c r="Z56" s="141">
        <v>39.1</v>
      </c>
      <c r="AA56" s="141">
        <v>265.60000000000002</v>
      </c>
      <c r="AB56" s="141">
        <v>38.1</v>
      </c>
      <c r="AC56" s="141">
        <v>275.7</v>
      </c>
      <c r="AD56" s="141">
        <v>38</v>
      </c>
      <c r="AE56" s="141">
        <v>297.5</v>
      </c>
      <c r="AF56" s="141">
        <v>40.299999999999997</v>
      </c>
      <c r="AG56" s="103">
        <f t="shared" si="5"/>
        <v>0.83996042704582741</v>
      </c>
      <c r="AH56" s="103">
        <f t="shared" si="17"/>
        <v>0.50949182946224614</v>
      </c>
      <c r="AI56" s="103">
        <f t="shared" si="18"/>
        <v>-5.1022719845075851E-2</v>
      </c>
      <c r="AJ56" s="82">
        <f t="shared" si="9"/>
        <v>0.89818050219997625</v>
      </c>
      <c r="AK56" s="82">
        <f t="shared" si="16"/>
        <v>0.5930284343432668</v>
      </c>
      <c r="AL56" s="82">
        <f t="shared" si="19"/>
        <v>-0.19370651045537227</v>
      </c>
      <c r="AM56" s="135">
        <v>2015</v>
      </c>
      <c r="AN56" s="2">
        <v>6150</v>
      </c>
      <c r="AO56" s="2">
        <v>1270</v>
      </c>
      <c r="AP56" s="2">
        <v>1720</v>
      </c>
      <c r="AQ56" s="2">
        <v>540</v>
      </c>
    </row>
    <row r="57" spans="1:43" x14ac:dyDescent="0.2">
      <c r="A57" s="2" t="s">
        <v>76</v>
      </c>
      <c r="B57" s="2" t="s">
        <v>97</v>
      </c>
      <c r="C57" s="2" t="s">
        <v>121</v>
      </c>
      <c r="D57" s="54" t="s">
        <v>78</v>
      </c>
      <c r="E57" s="49" t="s">
        <v>53</v>
      </c>
      <c r="F57" s="61">
        <v>2002</v>
      </c>
      <c r="G57" s="135">
        <v>2019</v>
      </c>
      <c r="H57" s="135">
        <v>2019</v>
      </c>
      <c r="I57" s="99">
        <v>150.30000000000001</v>
      </c>
      <c r="J57" s="99">
        <v>35.6</v>
      </c>
      <c r="K57" s="146">
        <v>160.16999999999999</v>
      </c>
      <c r="L57" s="146">
        <v>32.549999999999997</v>
      </c>
      <c r="M57" s="146">
        <v>125.54</v>
      </c>
      <c r="N57" s="146">
        <v>31.68</v>
      </c>
      <c r="O57" s="146">
        <v>138.06</v>
      </c>
      <c r="P57" s="146">
        <v>32.43</v>
      </c>
      <c r="Q57" s="140">
        <v>175.51</v>
      </c>
      <c r="R57" s="140">
        <v>38.67</v>
      </c>
      <c r="S57" s="103">
        <f>($K57-M57)/SQRT(($L57^2*$AN56+N57^2*AO56)/($AN56+AO56))</f>
        <v>1.0687364962828994</v>
      </c>
      <c r="T57" s="103">
        <f>($K57-O57)/SQRT(($L57^2*$AN56+P57^2*AP56)/($AN56+AP56))</f>
        <v>0.67980961916846439</v>
      </c>
      <c r="U57" s="103">
        <f>($K57-Q57)/SQRT(($L57^2*$AN56+R57^2*AQ56)/($AN56+AQ56))</f>
        <v>-0.46363996783133227</v>
      </c>
      <c r="V57" s="135">
        <v>2019</v>
      </c>
      <c r="W57" s="149">
        <v>285.5</v>
      </c>
      <c r="X57" s="149">
        <v>42.3</v>
      </c>
      <c r="Y57" s="149">
        <v>295.60000000000002</v>
      </c>
      <c r="Z57" s="149">
        <v>39.700000000000003</v>
      </c>
      <c r="AA57" s="149">
        <v>263.60000000000002</v>
      </c>
      <c r="AB57" s="149">
        <v>40.1</v>
      </c>
      <c r="AC57" s="149">
        <v>274.39999999999998</v>
      </c>
      <c r="AD57" s="149">
        <v>41</v>
      </c>
      <c r="AE57" s="149">
        <v>297.39999999999998</v>
      </c>
      <c r="AF57" s="149">
        <v>43.2</v>
      </c>
      <c r="AG57" s="103">
        <f>(Y57-AA57)/SQRT(($Z57^2*$AN56+AB57^2*BA57)/($AN56+AO56))</f>
        <v>0.88536809206148137</v>
      </c>
      <c r="AH57" s="103">
        <f>($Y57-AC57)/SQRT(($Z57^2*$AN56+AD57^2*AP56)/($AN56+AP56))</f>
        <v>0.53016267989659305</v>
      </c>
      <c r="AI57" s="103">
        <f>($Y57-AE57)/SQRT(($Z57^2*$AN56+AF57^2*AQ56)/($AN56+AQ56))</f>
        <v>-4.500688968451283E-2</v>
      </c>
      <c r="AJ57" s="82">
        <f t="shared" si="9"/>
        <v>0.97705229417219042</v>
      </c>
      <c r="AK57" s="82">
        <f t="shared" si="16"/>
        <v>0.60498614953252872</v>
      </c>
      <c r="AL57" s="82">
        <f t="shared" si="19"/>
        <v>-0.25432342875792258</v>
      </c>
      <c r="AM57" s="135">
        <v>2019</v>
      </c>
      <c r="AN57" s="2">
        <v>6000</v>
      </c>
      <c r="AO57" s="2">
        <v>1280</v>
      </c>
      <c r="AP57" s="2">
        <v>1790</v>
      </c>
      <c r="AQ57" s="2">
        <v>570</v>
      </c>
    </row>
    <row r="58" spans="1:43" x14ac:dyDescent="0.2">
      <c r="AM58" s="152"/>
    </row>
    <row r="59" spans="1:43" x14ac:dyDescent="0.2">
      <c r="E59" s="49"/>
      <c r="F59" s="153"/>
      <c r="G59" s="154"/>
      <c r="H59" s="154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20"/>
      <c r="T59" s="20"/>
      <c r="U59" s="20"/>
      <c r="W59" s="28"/>
      <c r="X59" s="28"/>
      <c r="Y59" s="140"/>
      <c r="Z59" s="140"/>
      <c r="AA59" s="140"/>
      <c r="AB59" s="140"/>
      <c r="AC59" s="140"/>
      <c r="AD59" s="140"/>
      <c r="AE59" s="140"/>
      <c r="AF59" s="28"/>
      <c r="AG59" s="24"/>
      <c r="AH59" s="24"/>
      <c r="AI59" s="24"/>
      <c r="AJ59" s="155"/>
      <c r="AK59" s="155"/>
      <c r="AL59" s="155"/>
      <c r="AM59" s="152"/>
    </row>
    <row r="60" spans="1:43" x14ac:dyDescent="0.2">
      <c r="A60" s="2" t="s">
        <v>79</v>
      </c>
      <c r="E60" s="49"/>
      <c r="F60" s="153"/>
      <c r="G60" s="154"/>
      <c r="H60" s="154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20"/>
      <c r="T60" s="20"/>
      <c r="U60" s="20"/>
      <c r="W60" s="28"/>
      <c r="X60" s="28"/>
      <c r="Y60" s="140"/>
      <c r="Z60" s="140"/>
      <c r="AA60" s="140"/>
      <c r="AB60" s="140"/>
      <c r="AC60" s="140"/>
      <c r="AD60" s="140"/>
      <c r="AE60" s="140"/>
      <c r="AF60" s="28"/>
      <c r="AG60" s="24"/>
      <c r="AH60" s="24"/>
      <c r="AI60" s="24"/>
      <c r="AJ60" s="155"/>
      <c r="AK60" s="155"/>
      <c r="AL60" s="155"/>
      <c r="AM60" s="152"/>
    </row>
    <row r="61" spans="1:43" x14ac:dyDescent="0.2">
      <c r="A61" s="2" t="s">
        <v>108</v>
      </c>
      <c r="B61" s="156" t="s">
        <v>80</v>
      </c>
      <c r="C61" s="156"/>
      <c r="D61" s="156"/>
      <c r="E61" s="49"/>
      <c r="F61" s="153"/>
      <c r="G61" s="154"/>
      <c r="H61" s="154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20"/>
      <c r="T61" s="20"/>
      <c r="U61" s="20"/>
      <c r="W61" s="28"/>
      <c r="X61" s="28"/>
      <c r="Y61" s="140"/>
      <c r="Z61" s="140"/>
      <c r="AA61" s="140"/>
      <c r="AB61" s="140"/>
      <c r="AC61" s="140"/>
      <c r="AD61" s="140"/>
      <c r="AE61" s="140"/>
      <c r="AF61" s="28"/>
      <c r="AG61" s="24"/>
      <c r="AH61" s="24"/>
      <c r="AI61" s="24"/>
      <c r="AJ61" s="155"/>
      <c r="AK61" s="155"/>
      <c r="AL61" s="155"/>
      <c r="AM61" s="152"/>
    </row>
    <row r="62" spans="1:43" x14ac:dyDescent="0.2">
      <c r="A62" s="2" t="s">
        <v>109</v>
      </c>
      <c r="B62" s="156" t="s">
        <v>81</v>
      </c>
      <c r="C62" s="156"/>
      <c r="D62" s="156"/>
      <c r="E62" s="49"/>
      <c r="F62" s="153"/>
      <c r="G62" s="154"/>
      <c r="H62" s="154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20"/>
      <c r="T62" s="20"/>
      <c r="U62" s="20"/>
      <c r="W62" s="28"/>
      <c r="X62" s="28"/>
      <c r="Y62" s="140"/>
      <c r="Z62" s="140"/>
      <c r="AA62" s="140"/>
      <c r="AB62" s="140"/>
      <c r="AC62" s="140"/>
      <c r="AD62" s="140"/>
      <c r="AE62" s="140"/>
      <c r="AF62" s="28"/>
      <c r="AG62" s="24"/>
      <c r="AH62" s="24"/>
      <c r="AI62" s="24"/>
      <c r="AJ62" s="155"/>
      <c r="AK62" s="155"/>
      <c r="AL62" s="155"/>
      <c r="AM62" s="152"/>
    </row>
    <row r="63" spans="1:43" x14ac:dyDescent="0.2">
      <c r="A63" s="2" t="s">
        <v>110</v>
      </c>
      <c r="B63" s="156" t="s">
        <v>81</v>
      </c>
      <c r="C63" s="156"/>
      <c r="D63" s="156"/>
      <c r="E63" s="49"/>
      <c r="F63" s="153"/>
      <c r="G63" s="154"/>
      <c r="H63" s="154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20"/>
      <c r="T63" s="20"/>
      <c r="U63" s="20"/>
      <c r="W63" s="28"/>
      <c r="X63" s="28"/>
      <c r="Y63" s="140"/>
      <c r="Z63" s="140"/>
      <c r="AA63" s="140"/>
      <c r="AB63" s="140"/>
      <c r="AC63" s="140"/>
      <c r="AD63" s="140"/>
      <c r="AE63" s="140"/>
      <c r="AF63" s="28"/>
      <c r="AG63" s="24"/>
      <c r="AH63" s="24"/>
      <c r="AI63" s="24"/>
      <c r="AJ63" s="155"/>
      <c r="AK63" s="155"/>
      <c r="AL63" s="155"/>
      <c r="AM63" s="152"/>
    </row>
    <row r="64" spans="1:43" x14ac:dyDescent="0.2">
      <c r="A64" s="2" t="s">
        <v>111</v>
      </c>
      <c r="B64" s="2" t="s">
        <v>112</v>
      </c>
      <c r="E64" s="49"/>
      <c r="G64" s="154"/>
      <c r="H64" s="154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20"/>
      <c r="T64" s="20"/>
      <c r="U64" s="20"/>
      <c r="W64" s="28"/>
      <c r="X64" s="28"/>
      <c r="Y64" s="140"/>
      <c r="Z64" s="140"/>
      <c r="AA64" s="140"/>
      <c r="AB64" s="140"/>
      <c r="AC64" s="140"/>
      <c r="AD64" s="140"/>
      <c r="AE64" s="140"/>
      <c r="AF64" s="28"/>
      <c r="AG64" s="24"/>
      <c r="AH64" s="24"/>
      <c r="AI64" s="24"/>
      <c r="AJ64" s="155"/>
      <c r="AK64" s="155"/>
      <c r="AL64" s="155"/>
      <c r="AM64" s="152"/>
    </row>
    <row r="65" spans="1:39" x14ac:dyDescent="0.2">
      <c r="E65" s="49"/>
      <c r="F65" s="153"/>
      <c r="G65" s="154"/>
      <c r="H65" s="154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20"/>
      <c r="T65" s="20"/>
      <c r="U65" s="20"/>
      <c r="W65" s="28"/>
      <c r="X65" s="28"/>
      <c r="Y65" s="140"/>
      <c r="Z65" s="140"/>
      <c r="AA65" s="140"/>
      <c r="AB65" s="140"/>
      <c r="AC65" s="140"/>
      <c r="AD65" s="140"/>
      <c r="AE65" s="140"/>
      <c r="AF65" s="28"/>
      <c r="AG65" s="24"/>
      <c r="AH65" s="24"/>
      <c r="AI65" s="24"/>
      <c r="AJ65" s="155"/>
      <c r="AK65" s="155"/>
      <c r="AL65" s="155"/>
      <c r="AM65" s="152"/>
    </row>
    <row r="66" spans="1:39" x14ac:dyDescent="0.2">
      <c r="A66" s="2" t="s">
        <v>101</v>
      </c>
      <c r="E66" s="49"/>
      <c r="F66" s="153"/>
      <c r="G66" s="154"/>
      <c r="H66" s="154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20"/>
      <c r="T66" s="20"/>
      <c r="U66" s="20"/>
      <c r="W66" s="28"/>
      <c r="X66" s="28"/>
      <c r="Y66" s="140"/>
      <c r="Z66" s="140"/>
      <c r="AA66" s="140"/>
      <c r="AB66" s="140"/>
      <c r="AC66" s="140"/>
      <c r="AD66" s="140"/>
      <c r="AE66" s="140"/>
      <c r="AF66" s="28"/>
      <c r="AG66" s="24"/>
      <c r="AH66" s="24"/>
      <c r="AI66" s="24"/>
      <c r="AJ66" s="155"/>
      <c r="AK66" s="155"/>
      <c r="AL66" s="155"/>
      <c r="AM66" s="152"/>
    </row>
    <row r="67" spans="1:39" x14ac:dyDescent="0.2">
      <c r="A67" s="2" t="s">
        <v>99</v>
      </c>
      <c r="E67" s="49"/>
      <c r="F67" s="153"/>
      <c r="G67" s="154"/>
      <c r="H67" s="154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20"/>
      <c r="T67" s="20"/>
      <c r="U67" s="20"/>
      <c r="W67" s="28"/>
      <c r="X67" s="28"/>
      <c r="Y67" s="140"/>
      <c r="Z67" s="140"/>
      <c r="AA67" s="140"/>
      <c r="AB67" s="140"/>
      <c r="AC67" s="140"/>
      <c r="AD67" s="140"/>
      <c r="AE67" s="140"/>
      <c r="AF67" s="28"/>
      <c r="AG67" s="24"/>
      <c r="AH67" s="24"/>
      <c r="AI67" s="24"/>
      <c r="AJ67" s="155"/>
      <c r="AK67" s="155"/>
      <c r="AL67" s="155"/>
      <c r="AM67" s="152"/>
    </row>
    <row r="68" spans="1:39" x14ac:dyDescent="0.2">
      <c r="A68" s="2" t="s">
        <v>100</v>
      </c>
      <c r="E68" s="49"/>
      <c r="F68" s="153"/>
      <c r="G68" s="154"/>
      <c r="H68" s="154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20"/>
      <c r="T68" s="20"/>
      <c r="U68" s="20"/>
      <c r="W68" s="28"/>
      <c r="X68" s="28"/>
      <c r="Y68" s="140"/>
      <c r="Z68" s="140"/>
      <c r="AA68" s="140"/>
      <c r="AB68" s="140"/>
      <c r="AC68" s="140"/>
      <c r="AD68" s="140"/>
      <c r="AE68" s="140"/>
      <c r="AF68" s="28"/>
      <c r="AG68" s="24"/>
      <c r="AH68" s="24"/>
      <c r="AI68" s="24"/>
      <c r="AJ68" s="155"/>
      <c r="AK68" s="155"/>
      <c r="AL68" s="155"/>
      <c r="AM68" s="152"/>
    </row>
    <row r="69" spans="1:39" x14ac:dyDescent="0.2">
      <c r="A69" s="2" t="s">
        <v>102</v>
      </c>
      <c r="E69" s="49"/>
      <c r="F69" s="153"/>
      <c r="G69" s="154"/>
      <c r="H69" s="154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20"/>
      <c r="T69" s="20"/>
      <c r="U69" s="20"/>
      <c r="W69" s="28"/>
      <c r="X69" s="28"/>
      <c r="Y69" s="140"/>
      <c r="Z69" s="140"/>
      <c r="AA69" s="140"/>
      <c r="AB69" s="140"/>
      <c r="AC69" s="140"/>
      <c r="AD69" s="140"/>
      <c r="AE69" s="140"/>
      <c r="AF69" s="28"/>
      <c r="AG69" s="24"/>
      <c r="AH69" s="24"/>
      <c r="AI69" s="24"/>
      <c r="AJ69" s="155"/>
      <c r="AK69" s="155"/>
      <c r="AL69" s="155"/>
      <c r="AM69" s="152"/>
    </row>
    <row r="70" spans="1:39" x14ac:dyDescent="0.2">
      <c r="A70" s="2" t="s">
        <v>107</v>
      </c>
      <c r="E70" s="49"/>
      <c r="F70" s="153"/>
      <c r="G70" s="154"/>
      <c r="H70" s="154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20"/>
      <c r="T70" s="20"/>
      <c r="U70" s="20"/>
      <c r="W70" s="28"/>
      <c r="X70" s="28"/>
      <c r="Y70" s="140"/>
      <c r="Z70" s="140"/>
      <c r="AA70" s="140"/>
      <c r="AB70" s="140"/>
      <c r="AC70" s="140"/>
      <c r="AD70" s="140"/>
      <c r="AE70" s="140"/>
      <c r="AF70" s="28"/>
      <c r="AG70" s="24"/>
      <c r="AH70" s="24"/>
      <c r="AI70" s="24"/>
      <c r="AJ70" s="155"/>
      <c r="AK70" s="155"/>
      <c r="AL70" s="155"/>
      <c r="AM70" s="152"/>
    </row>
    <row r="71" spans="1:39" x14ac:dyDescent="0.2">
      <c r="A71" s="2" t="s">
        <v>103</v>
      </c>
      <c r="E71" s="49"/>
      <c r="F71" s="153"/>
      <c r="G71" s="154"/>
      <c r="H71" s="154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20"/>
      <c r="T71" s="20"/>
      <c r="U71" s="20"/>
      <c r="W71" s="28"/>
      <c r="X71" s="28"/>
      <c r="Y71" s="140"/>
      <c r="Z71" s="140"/>
      <c r="AA71" s="140"/>
      <c r="AB71" s="140"/>
      <c r="AC71" s="140"/>
      <c r="AD71" s="140"/>
      <c r="AE71" s="140"/>
      <c r="AF71" s="28"/>
      <c r="AG71" s="24"/>
      <c r="AH71" s="24"/>
      <c r="AI71" s="24"/>
      <c r="AJ71" s="155"/>
      <c r="AK71" s="155"/>
      <c r="AL71" s="155"/>
      <c r="AM71" s="152"/>
    </row>
    <row r="72" spans="1:39" x14ac:dyDescent="0.2">
      <c r="A72" s="2" t="s">
        <v>106</v>
      </c>
      <c r="E72" s="49"/>
      <c r="F72" s="153"/>
      <c r="G72" s="154"/>
      <c r="H72" s="154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20"/>
      <c r="T72" s="20"/>
      <c r="U72" s="20"/>
      <c r="W72" s="28"/>
      <c r="X72" s="28"/>
      <c r="Y72" s="140"/>
      <c r="Z72" s="140"/>
      <c r="AA72" s="140"/>
      <c r="AB72" s="140"/>
      <c r="AC72" s="140"/>
      <c r="AD72" s="140"/>
      <c r="AE72" s="140"/>
      <c r="AF72" s="28"/>
      <c r="AG72" s="24"/>
      <c r="AH72" s="24"/>
      <c r="AI72" s="24"/>
      <c r="AJ72" s="155"/>
      <c r="AK72" s="155"/>
      <c r="AL72" s="155"/>
      <c r="AM72" s="152"/>
    </row>
    <row r="73" spans="1:39" x14ac:dyDescent="0.2">
      <c r="E73" s="49"/>
      <c r="F73" s="153"/>
      <c r="G73" s="154"/>
      <c r="H73" s="154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20"/>
      <c r="T73" s="20"/>
      <c r="U73" s="20"/>
      <c r="W73" s="28"/>
      <c r="X73" s="28"/>
      <c r="Y73" s="140"/>
      <c r="Z73" s="140"/>
      <c r="AA73" s="140"/>
      <c r="AB73" s="140"/>
      <c r="AC73" s="140"/>
      <c r="AD73" s="140"/>
      <c r="AE73" s="140"/>
      <c r="AF73" s="28"/>
      <c r="AG73" s="24"/>
      <c r="AH73" s="24"/>
      <c r="AI73" s="24"/>
      <c r="AJ73" s="155"/>
      <c r="AK73" s="155"/>
      <c r="AL73" s="155"/>
      <c r="AM73" s="152"/>
    </row>
    <row r="74" spans="1:39" x14ac:dyDescent="0.2">
      <c r="E74" s="49"/>
      <c r="F74" s="153"/>
      <c r="G74" s="154"/>
      <c r="H74" s="154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20"/>
      <c r="T74" s="20"/>
      <c r="U74" s="20"/>
      <c r="W74" s="28"/>
      <c r="X74" s="28"/>
      <c r="Y74" s="140"/>
      <c r="Z74" s="140"/>
      <c r="AA74" s="140"/>
      <c r="AB74" s="140"/>
      <c r="AC74" s="140"/>
      <c r="AD74" s="140"/>
      <c r="AE74" s="140"/>
      <c r="AF74" s="28"/>
      <c r="AG74" s="24"/>
      <c r="AH74" s="24"/>
      <c r="AI74" s="24"/>
      <c r="AJ74" s="155"/>
      <c r="AK74" s="155"/>
      <c r="AL74" s="155"/>
      <c r="AM74" s="152"/>
    </row>
    <row r="75" spans="1:39" x14ac:dyDescent="0.2">
      <c r="E75" s="49"/>
      <c r="F75" s="153"/>
      <c r="G75" s="154"/>
      <c r="H75" s="154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20"/>
      <c r="T75" s="20"/>
      <c r="U75" s="20"/>
      <c r="W75" s="28"/>
      <c r="X75" s="28"/>
      <c r="Y75" s="140"/>
      <c r="Z75" s="140"/>
      <c r="AA75" s="140"/>
      <c r="AB75" s="140"/>
      <c r="AC75" s="140"/>
      <c r="AD75" s="140"/>
      <c r="AE75" s="140"/>
      <c r="AF75" s="28"/>
      <c r="AG75" s="24"/>
      <c r="AH75" s="24"/>
      <c r="AI75" s="24"/>
      <c r="AJ75" s="155"/>
      <c r="AK75" s="155"/>
      <c r="AL75" s="155"/>
      <c r="AM75" s="152"/>
    </row>
    <row r="76" spans="1:39" x14ac:dyDescent="0.2">
      <c r="E76" s="49"/>
      <c r="F76" s="153"/>
      <c r="G76" s="154"/>
      <c r="H76" s="154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20"/>
      <c r="T76" s="20"/>
      <c r="U76" s="20"/>
      <c r="W76" s="28"/>
      <c r="X76" s="28"/>
      <c r="Y76" s="140"/>
      <c r="Z76" s="140"/>
      <c r="AA76" s="140"/>
      <c r="AB76" s="140"/>
      <c r="AC76" s="140"/>
      <c r="AD76" s="140"/>
      <c r="AE76" s="140"/>
      <c r="AF76" s="28"/>
      <c r="AG76" s="24"/>
      <c r="AH76" s="24"/>
      <c r="AI76" s="24"/>
      <c r="AJ76" s="155"/>
      <c r="AK76" s="155"/>
      <c r="AL76" s="155"/>
      <c r="AM76" s="152"/>
    </row>
  </sheetData>
  <sortState xmlns:xlrd2="http://schemas.microsoft.com/office/spreadsheetml/2017/richdata2" ref="A6:AQ57">
    <sortCondition ref="E6:E57"/>
  </sortState>
  <mergeCells count="16">
    <mergeCell ref="S1:U1"/>
    <mergeCell ref="W1:AF1"/>
    <mergeCell ref="AG1:AI1"/>
    <mergeCell ref="AM1:AQ1"/>
    <mergeCell ref="A1:E1"/>
    <mergeCell ref="K2:L2"/>
    <mergeCell ref="M2:N2"/>
    <mergeCell ref="O2:P2"/>
    <mergeCell ref="Q2:R2"/>
    <mergeCell ref="H1:R1"/>
    <mergeCell ref="I2:J2"/>
    <mergeCell ref="W2:X2"/>
    <mergeCell ref="Y2:Z2"/>
    <mergeCell ref="AA2:AB2"/>
    <mergeCell ref="AC2:AD2"/>
    <mergeCell ref="AE2:A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0EF7-AE92-B343-8538-0CFF369EF40A}">
  <dimension ref="A1:W97"/>
  <sheetViews>
    <sheetView workbookViewId="0">
      <selection activeCell="F13" sqref="F13"/>
    </sheetView>
  </sheetViews>
  <sheetFormatPr baseColWidth="10" defaultRowHeight="14" x14ac:dyDescent="0.2"/>
  <cols>
    <col min="1" max="16384" width="10.83203125" style="2"/>
  </cols>
  <sheetData>
    <row r="1" spans="1:23" s="14" customFormat="1" x14ac:dyDescent="0.2">
      <c r="A1" s="210" t="s">
        <v>214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6"/>
      <c r="M1" s="210" t="s">
        <v>215</v>
      </c>
      <c r="N1" s="210"/>
      <c r="O1" s="210"/>
      <c r="P1" s="210"/>
      <c r="Q1" s="210"/>
      <c r="R1" s="210"/>
      <c r="S1" s="210"/>
      <c r="T1" s="210"/>
      <c r="U1" s="210"/>
      <c r="V1" s="210"/>
      <c r="W1" s="210"/>
    </row>
    <row r="2" spans="1:23" s="14" customFormat="1" x14ac:dyDescent="0.2">
      <c r="A2" s="6" t="s">
        <v>67</v>
      </c>
      <c r="B2" s="191" t="s">
        <v>216</v>
      </c>
      <c r="C2" s="193"/>
      <c r="D2" s="191" t="s">
        <v>150</v>
      </c>
      <c r="E2" s="193"/>
      <c r="F2" s="191" t="s">
        <v>151</v>
      </c>
      <c r="G2" s="193"/>
      <c r="H2" s="191" t="s">
        <v>152</v>
      </c>
      <c r="I2" s="193"/>
      <c r="J2" s="192" t="s">
        <v>217</v>
      </c>
      <c r="K2" s="193"/>
      <c r="L2" s="6"/>
      <c r="M2" s="22" t="s">
        <v>67</v>
      </c>
      <c r="N2" s="197" t="s">
        <v>216</v>
      </c>
      <c r="O2" s="198"/>
      <c r="P2" s="197" t="s">
        <v>150</v>
      </c>
      <c r="Q2" s="198"/>
      <c r="R2" s="197" t="s">
        <v>151</v>
      </c>
      <c r="S2" s="198"/>
      <c r="T2" s="197" t="s">
        <v>152</v>
      </c>
      <c r="U2" s="198"/>
      <c r="V2" s="197" t="s">
        <v>217</v>
      </c>
      <c r="W2" s="198"/>
    </row>
    <row r="3" spans="1:23" s="14" customFormat="1" x14ac:dyDescent="0.2">
      <c r="A3" s="6"/>
      <c r="B3" s="8" t="s">
        <v>7</v>
      </c>
      <c r="C3" s="10" t="s">
        <v>8</v>
      </c>
      <c r="D3" s="8" t="s">
        <v>7</v>
      </c>
      <c r="E3" s="10" t="s">
        <v>8</v>
      </c>
      <c r="F3" s="8" t="s">
        <v>7</v>
      </c>
      <c r="G3" s="10" t="s">
        <v>8</v>
      </c>
      <c r="H3" s="8" t="s">
        <v>7</v>
      </c>
      <c r="I3" s="10" t="s">
        <v>8</v>
      </c>
      <c r="J3" s="9" t="s">
        <v>7</v>
      </c>
      <c r="K3" s="10" t="s">
        <v>8</v>
      </c>
      <c r="L3" s="7"/>
      <c r="M3" s="23"/>
      <c r="N3" s="8" t="s">
        <v>7</v>
      </c>
      <c r="O3" s="10" t="s">
        <v>8</v>
      </c>
      <c r="P3" s="8" t="s">
        <v>7</v>
      </c>
      <c r="Q3" s="10" t="s">
        <v>8</v>
      </c>
      <c r="R3" s="8" t="s">
        <v>7</v>
      </c>
      <c r="S3" s="10" t="s">
        <v>8</v>
      </c>
      <c r="T3" s="8" t="s">
        <v>7</v>
      </c>
      <c r="U3" s="10" t="s">
        <v>8</v>
      </c>
      <c r="V3" s="8" t="s">
        <v>7</v>
      </c>
      <c r="W3" s="10" t="s">
        <v>8</v>
      </c>
    </row>
    <row r="4" spans="1:23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9" x14ac:dyDescent="0.25">
      <c r="A5" s="34" t="s">
        <v>226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2">
      <c r="A6" s="212" t="s">
        <v>218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</row>
    <row r="7" spans="1:23" x14ac:dyDescent="0.2">
      <c r="A7" s="1"/>
      <c r="M7" s="32">
        <v>1971</v>
      </c>
      <c r="N7" s="16">
        <v>255.2</v>
      </c>
      <c r="O7" s="16">
        <v>35.700000000000003</v>
      </c>
      <c r="P7" s="16">
        <v>260.89999999999998</v>
      </c>
      <c r="Q7" s="16">
        <v>32.9</v>
      </c>
      <c r="R7" s="16">
        <v>222.4</v>
      </c>
      <c r="S7" s="16">
        <v>33.5</v>
      </c>
      <c r="T7" s="4"/>
      <c r="U7" s="4"/>
      <c r="V7" s="4"/>
      <c r="W7" s="4"/>
    </row>
    <row r="8" spans="1:23" x14ac:dyDescent="0.2">
      <c r="A8" s="32">
        <v>1973</v>
      </c>
      <c r="B8" s="19">
        <v>266</v>
      </c>
      <c r="C8" s="19">
        <v>39</v>
      </c>
      <c r="D8" s="19">
        <v>274</v>
      </c>
      <c r="E8" s="19">
        <v>35.700000000000003</v>
      </c>
      <c r="F8" s="19">
        <v>228</v>
      </c>
      <c r="G8" s="19">
        <v>36</v>
      </c>
      <c r="H8" s="19"/>
      <c r="I8" s="17"/>
      <c r="J8" s="17"/>
      <c r="K8" s="17"/>
      <c r="L8" s="26"/>
      <c r="M8" s="32">
        <v>1975</v>
      </c>
      <c r="N8" s="19">
        <v>255.9</v>
      </c>
      <c r="O8" s="19">
        <v>35.799999999999997</v>
      </c>
      <c r="P8" s="19">
        <v>262.10000000000002</v>
      </c>
      <c r="Q8" s="19">
        <v>32.9</v>
      </c>
      <c r="R8" s="19">
        <v>225.7</v>
      </c>
      <c r="S8" s="19">
        <v>34.9</v>
      </c>
      <c r="T8" s="17"/>
      <c r="U8" s="17"/>
      <c r="V8" s="17"/>
      <c r="W8" s="17"/>
    </row>
    <row r="9" spans="1:23" x14ac:dyDescent="0.2">
      <c r="A9" s="32">
        <v>1978</v>
      </c>
      <c r="B9" s="19">
        <v>264.10000000000002</v>
      </c>
      <c r="C9" s="19">
        <v>39</v>
      </c>
      <c r="D9" s="19">
        <v>271.60000000000002</v>
      </c>
      <c r="E9" s="19">
        <v>35.700000000000003</v>
      </c>
      <c r="F9" s="19">
        <v>229.6</v>
      </c>
      <c r="G9" s="19">
        <v>36</v>
      </c>
      <c r="H9" s="19">
        <v>238</v>
      </c>
      <c r="I9" s="19">
        <v>35.200000000000003</v>
      </c>
      <c r="J9" s="19">
        <v>274.3</v>
      </c>
      <c r="K9" s="19">
        <v>42.3</v>
      </c>
      <c r="L9" s="26"/>
      <c r="M9" s="32">
        <v>1980</v>
      </c>
      <c r="N9" s="19">
        <v>258.5</v>
      </c>
      <c r="O9" s="19">
        <v>34.9</v>
      </c>
      <c r="P9" s="19">
        <v>264.39999999999998</v>
      </c>
      <c r="Q9" s="19">
        <v>32.700000000000003</v>
      </c>
      <c r="R9" s="19">
        <v>232.8</v>
      </c>
      <c r="S9" s="19">
        <v>32.700000000000003</v>
      </c>
      <c r="T9" s="19">
        <v>237.2</v>
      </c>
      <c r="U9" s="19">
        <v>32.700000000000003</v>
      </c>
      <c r="V9" s="27">
        <v>269.15465434958298</v>
      </c>
      <c r="W9" s="27">
        <v>32.405397871954897</v>
      </c>
    </row>
    <row r="10" spans="1:23" x14ac:dyDescent="0.2">
      <c r="A10" s="32">
        <v>1982</v>
      </c>
      <c r="B10" s="19">
        <v>268.60000000000002</v>
      </c>
      <c r="C10" s="19">
        <v>33.4</v>
      </c>
      <c r="D10" s="19">
        <v>274.39999999999998</v>
      </c>
      <c r="E10" s="19">
        <v>31</v>
      </c>
      <c r="F10" s="19">
        <v>240.4</v>
      </c>
      <c r="G10" s="19">
        <v>31</v>
      </c>
      <c r="H10" s="19">
        <v>252.4</v>
      </c>
      <c r="I10" s="19">
        <v>31</v>
      </c>
      <c r="J10" s="19">
        <v>279.89999999999998</v>
      </c>
      <c r="K10" s="19">
        <v>32.9</v>
      </c>
      <c r="L10" s="26"/>
      <c r="M10" s="32">
        <v>1984</v>
      </c>
      <c r="N10" s="19">
        <v>257.10000000000002</v>
      </c>
      <c r="O10" s="19">
        <v>35.5</v>
      </c>
      <c r="P10" s="19">
        <v>262.60000000000002</v>
      </c>
      <c r="Q10" s="19">
        <v>33.799999999999997</v>
      </c>
      <c r="R10" s="19">
        <v>236.3</v>
      </c>
      <c r="S10" s="19">
        <v>34.1</v>
      </c>
      <c r="T10" s="19">
        <v>239.6</v>
      </c>
      <c r="U10" s="19">
        <v>35</v>
      </c>
      <c r="V10" s="27">
        <v>264.66116936312898</v>
      </c>
      <c r="W10" s="27">
        <v>36.251752632176903</v>
      </c>
    </row>
    <row r="11" spans="1:23" x14ac:dyDescent="0.2">
      <c r="A11" s="32">
        <v>1986</v>
      </c>
      <c r="B11" s="19">
        <v>269</v>
      </c>
      <c r="C11" s="19">
        <v>30.8</v>
      </c>
      <c r="D11" s="19">
        <v>273.60000000000002</v>
      </c>
      <c r="E11" s="19">
        <v>29.4</v>
      </c>
      <c r="F11" s="19">
        <v>249.2</v>
      </c>
      <c r="G11" s="19">
        <v>28.3</v>
      </c>
      <c r="H11" s="19">
        <v>254.3</v>
      </c>
      <c r="I11" s="19">
        <v>29.3</v>
      </c>
      <c r="J11" s="19">
        <v>290.5</v>
      </c>
      <c r="K11" s="19">
        <v>29.2</v>
      </c>
      <c r="L11" s="26"/>
      <c r="M11" s="32">
        <v>1988</v>
      </c>
      <c r="N11" s="19">
        <v>257.5</v>
      </c>
      <c r="O11" s="19">
        <v>34.700000000000003</v>
      </c>
      <c r="P11" s="19">
        <v>261.3</v>
      </c>
      <c r="Q11" s="19">
        <v>33.9</v>
      </c>
      <c r="R11" s="19">
        <v>242.9</v>
      </c>
      <c r="S11" s="19">
        <v>32.1</v>
      </c>
      <c r="T11" s="19">
        <v>240.1</v>
      </c>
      <c r="U11" s="19">
        <v>34.6</v>
      </c>
      <c r="V11" s="27">
        <v>273.45771141354402</v>
      </c>
      <c r="W11" s="27">
        <v>33.533075064262803</v>
      </c>
    </row>
    <row r="12" spans="1:23" x14ac:dyDescent="0.2">
      <c r="A12" s="32">
        <v>1990</v>
      </c>
      <c r="B12" s="19">
        <v>270.39999999999998</v>
      </c>
      <c r="C12" s="19">
        <v>31.1</v>
      </c>
      <c r="D12" s="19">
        <v>276.3</v>
      </c>
      <c r="E12" s="19">
        <v>29</v>
      </c>
      <c r="F12" s="19">
        <v>249.1</v>
      </c>
      <c r="G12" s="19">
        <v>28.7</v>
      </c>
      <c r="H12" s="19">
        <v>254.6</v>
      </c>
      <c r="I12" s="19">
        <v>29.9</v>
      </c>
      <c r="J12" s="19">
        <v>273.7</v>
      </c>
      <c r="K12" s="19">
        <v>33.1</v>
      </c>
      <c r="L12" s="26"/>
      <c r="M12" s="32">
        <v>1990</v>
      </c>
      <c r="N12" s="19">
        <v>256.8</v>
      </c>
      <c r="O12" s="19">
        <v>36</v>
      </c>
      <c r="P12" s="19">
        <v>262.3</v>
      </c>
      <c r="Q12" s="19">
        <v>34.5</v>
      </c>
      <c r="R12" s="19">
        <v>241.5</v>
      </c>
      <c r="S12" s="19">
        <v>35.299999999999997</v>
      </c>
      <c r="T12" s="19">
        <v>237.8</v>
      </c>
      <c r="U12" s="19">
        <v>35.9</v>
      </c>
      <c r="V12" s="27">
        <v>253.529598821967</v>
      </c>
      <c r="W12" s="27">
        <v>33.671896152795</v>
      </c>
    </row>
    <row r="13" spans="1:23" x14ac:dyDescent="0.2">
      <c r="A13" s="32">
        <v>1992</v>
      </c>
      <c r="B13" s="19">
        <v>273.10000000000002</v>
      </c>
      <c r="C13" s="19">
        <v>30.9</v>
      </c>
      <c r="D13" s="19">
        <v>278.89999999999998</v>
      </c>
      <c r="E13" s="19">
        <v>28.5</v>
      </c>
      <c r="F13" s="19">
        <v>250.2</v>
      </c>
      <c r="G13" s="19">
        <v>30.1</v>
      </c>
      <c r="H13" s="19">
        <v>259.3</v>
      </c>
      <c r="I13" s="19">
        <v>28.1</v>
      </c>
      <c r="J13" s="19">
        <v>285.89999999999998</v>
      </c>
      <c r="K13" s="19">
        <v>32.9</v>
      </c>
      <c r="L13" s="26"/>
      <c r="M13" s="32">
        <v>1992</v>
      </c>
      <c r="N13" s="19">
        <v>259.8</v>
      </c>
      <c r="O13" s="19">
        <v>39.4</v>
      </c>
      <c r="P13" s="19">
        <v>266.39999999999998</v>
      </c>
      <c r="Q13" s="19">
        <v>36.6</v>
      </c>
      <c r="R13" s="19">
        <v>237.6</v>
      </c>
      <c r="S13" s="19">
        <v>39.799999999999997</v>
      </c>
      <c r="T13" s="19">
        <v>239.2</v>
      </c>
      <c r="U13" s="19">
        <v>40.4</v>
      </c>
      <c r="V13" s="27">
        <v>270.06621164136999</v>
      </c>
      <c r="W13" s="27">
        <v>41.001438032403698</v>
      </c>
    </row>
    <row r="14" spans="1:23" x14ac:dyDescent="0.2">
      <c r="A14" s="32">
        <v>1994</v>
      </c>
      <c r="B14" s="19">
        <v>274.3</v>
      </c>
      <c r="C14" s="19">
        <v>32.4</v>
      </c>
      <c r="D14" s="19">
        <v>280.8</v>
      </c>
      <c r="E14" s="19">
        <v>29.8</v>
      </c>
      <c r="F14" s="19">
        <v>251.5</v>
      </c>
      <c r="G14" s="19">
        <v>31.5</v>
      </c>
      <c r="H14" s="19">
        <v>256</v>
      </c>
      <c r="I14" s="19">
        <v>28.8</v>
      </c>
      <c r="J14" s="19">
        <v>285.8</v>
      </c>
      <c r="K14" s="19">
        <v>35.1</v>
      </c>
      <c r="L14" s="26"/>
      <c r="M14" s="32">
        <v>1994</v>
      </c>
      <c r="N14" s="19">
        <v>257.89999999999998</v>
      </c>
      <c r="O14" s="19">
        <v>39.799999999999997</v>
      </c>
      <c r="P14" s="19">
        <v>265.10000000000002</v>
      </c>
      <c r="Q14" s="19">
        <v>37.5</v>
      </c>
      <c r="R14" s="19">
        <v>234.3</v>
      </c>
      <c r="S14" s="19">
        <v>38</v>
      </c>
      <c r="T14" s="19">
        <v>235.1</v>
      </c>
      <c r="U14" s="19">
        <v>37.6</v>
      </c>
      <c r="V14" s="27">
        <v>258.18122137163402</v>
      </c>
      <c r="W14" s="27">
        <v>39.620300633982502</v>
      </c>
    </row>
    <row r="15" spans="1:23" x14ac:dyDescent="0.2">
      <c r="A15" s="32">
        <v>1996</v>
      </c>
      <c r="B15" s="19">
        <v>274.3</v>
      </c>
      <c r="C15" s="19">
        <v>31.6</v>
      </c>
      <c r="D15" s="19">
        <v>281.2</v>
      </c>
      <c r="E15" s="19">
        <v>28.7</v>
      </c>
      <c r="F15" s="19">
        <v>252.1</v>
      </c>
      <c r="G15" s="19">
        <v>29.5</v>
      </c>
      <c r="H15" s="19">
        <v>255.7</v>
      </c>
      <c r="I15" s="19">
        <v>30.6</v>
      </c>
      <c r="J15" s="19">
        <v>282.2</v>
      </c>
      <c r="K15" s="19">
        <v>34.4</v>
      </c>
      <c r="L15" s="26"/>
      <c r="M15" s="32">
        <v>1996</v>
      </c>
      <c r="N15" s="19">
        <v>257.89999999999998</v>
      </c>
      <c r="O15" s="19">
        <v>39.1</v>
      </c>
      <c r="P15" s="19">
        <v>265.89999999999998</v>
      </c>
      <c r="Q15" s="19">
        <v>36.5</v>
      </c>
      <c r="R15" s="19">
        <v>234</v>
      </c>
      <c r="S15" s="19">
        <v>36.4</v>
      </c>
      <c r="T15" s="19">
        <v>238.3</v>
      </c>
      <c r="U15" s="19">
        <v>38.5</v>
      </c>
      <c r="V15" s="27">
        <v>253.52019241291799</v>
      </c>
      <c r="W15" s="27">
        <v>41.0331343912394</v>
      </c>
    </row>
    <row r="16" spans="1:23" x14ac:dyDescent="0.2">
      <c r="A16" s="32">
        <v>1999</v>
      </c>
      <c r="B16" s="19">
        <v>275.8</v>
      </c>
      <c r="C16" s="19">
        <v>32.6</v>
      </c>
      <c r="D16" s="19">
        <v>283.10000000000002</v>
      </c>
      <c r="E16" s="19">
        <v>30.3</v>
      </c>
      <c r="F16" s="19">
        <v>251</v>
      </c>
      <c r="G16" s="19">
        <v>28.8</v>
      </c>
      <c r="H16" s="19">
        <v>259.2</v>
      </c>
      <c r="I16" s="19">
        <v>30</v>
      </c>
      <c r="J16" s="19">
        <v>285.7</v>
      </c>
      <c r="K16" s="19">
        <v>30.7</v>
      </c>
      <c r="L16" s="26"/>
      <c r="M16" s="32">
        <v>1999</v>
      </c>
      <c r="N16" s="19">
        <v>259.39999999999998</v>
      </c>
      <c r="O16" s="19">
        <v>38.4</v>
      </c>
      <c r="P16" s="19">
        <v>266.7</v>
      </c>
      <c r="Q16" s="19">
        <v>36.6</v>
      </c>
      <c r="R16" s="19">
        <v>238.2</v>
      </c>
      <c r="S16" s="19">
        <v>37.6</v>
      </c>
      <c r="T16" s="19">
        <v>243.8</v>
      </c>
      <c r="U16" s="19">
        <v>35.4</v>
      </c>
      <c r="V16" s="27">
        <v>257.74980368773402</v>
      </c>
      <c r="W16" s="27">
        <v>36.193385975527299</v>
      </c>
    </row>
    <row r="17" spans="1:23" x14ac:dyDescent="0.2">
      <c r="A17" s="32">
        <v>2004</v>
      </c>
      <c r="B17" s="19">
        <v>279</v>
      </c>
      <c r="C17" s="19">
        <v>32.200000000000003</v>
      </c>
      <c r="D17" s="19">
        <v>288.7</v>
      </c>
      <c r="E17" s="19">
        <v>30.5</v>
      </c>
      <c r="F17" s="19">
        <v>261</v>
      </c>
      <c r="G17" s="19">
        <v>29.7</v>
      </c>
      <c r="H17" s="19">
        <v>264</v>
      </c>
      <c r="I17" s="19">
        <v>32</v>
      </c>
      <c r="J17" s="19">
        <v>298.60000000000002</v>
      </c>
      <c r="K17" s="19">
        <v>32.799999999999997</v>
      </c>
      <c r="L17" s="26"/>
      <c r="M17" s="32">
        <v>2004</v>
      </c>
      <c r="N17" s="19">
        <v>258.7</v>
      </c>
      <c r="O17" s="19">
        <v>36.799999999999997</v>
      </c>
      <c r="P17" s="19">
        <v>266</v>
      </c>
      <c r="Q17" s="19">
        <v>35.700000000000003</v>
      </c>
      <c r="R17" s="19">
        <v>243.5</v>
      </c>
      <c r="S17" s="19">
        <v>34</v>
      </c>
      <c r="T17" s="19">
        <v>241.9</v>
      </c>
      <c r="U17" s="19">
        <v>33.9</v>
      </c>
      <c r="V17" s="27">
        <v>269.08326733947001</v>
      </c>
      <c r="W17" s="27">
        <v>35.035358236646204</v>
      </c>
    </row>
    <row r="18" spans="1:23" x14ac:dyDescent="0.2">
      <c r="A18" s="32">
        <v>2008</v>
      </c>
      <c r="B18" s="19">
        <v>281</v>
      </c>
      <c r="C18" s="19">
        <v>32</v>
      </c>
      <c r="D18" s="19">
        <v>290.10000000000002</v>
      </c>
      <c r="E18" s="19">
        <v>31.9</v>
      </c>
      <c r="F18" s="19">
        <v>261.89999999999998</v>
      </c>
      <c r="G18" s="19">
        <v>31.6</v>
      </c>
      <c r="H18" s="19">
        <v>267.5</v>
      </c>
      <c r="I18" s="19">
        <v>32.9</v>
      </c>
      <c r="J18" s="19">
        <v>303.5</v>
      </c>
      <c r="K18" s="19">
        <v>35.799999999999997</v>
      </c>
      <c r="L18" s="26"/>
      <c r="M18" s="33">
        <v>2008</v>
      </c>
      <c r="N18" s="19">
        <v>259.7</v>
      </c>
      <c r="O18" s="19">
        <v>37.6</v>
      </c>
      <c r="P18" s="19">
        <v>268.2</v>
      </c>
      <c r="Q18" s="19">
        <v>35.200000000000003</v>
      </c>
      <c r="R18" s="19">
        <v>247</v>
      </c>
      <c r="S18" s="19">
        <v>35</v>
      </c>
      <c r="T18" s="19">
        <v>242.4</v>
      </c>
      <c r="U18" s="19">
        <v>37.4</v>
      </c>
      <c r="V18" s="27">
        <v>278.00563386928201</v>
      </c>
      <c r="W18" s="27">
        <v>35.538024492439597</v>
      </c>
    </row>
    <row r="19" spans="1:23" x14ac:dyDescent="0.2">
      <c r="A19" s="32">
        <v>2012</v>
      </c>
      <c r="B19" s="19">
        <v>285</v>
      </c>
      <c r="C19" s="19">
        <v>32</v>
      </c>
      <c r="D19" s="19">
        <v>292.7</v>
      </c>
      <c r="E19" s="19">
        <v>31.2</v>
      </c>
      <c r="F19" s="19">
        <v>264.39999999999998</v>
      </c>
      <c r="G19" s="19">
        <v>34</v>
      </c>
      <c r="H19" s="19">
        <v>271.2</v>
      </c>
      <c r="I19" s="19">
        <v>33.4</v>
      </c>
      <c r="J19" s="19">
        <v>311</v>
      </c>
      <c r="K19" s="19">
        <v>37.799999999999997</v>
      </c>
      <c r="L19" s="26"/>
      <c r="M19" s="33">
        <v>2012</v>
      </c>
      <c r="N19" s="19">
        <v>262.8</v>
      </c>
      <c r="O19" s="19">
        <v>37.200000000000003</v>
      </c>
      <c r="P19" s="19">
        <v>269.7</v>
      </c>
      <c r="Q19" s="19">
        <v>34.799999999999997</v>
      </c>
      <c r="R19" s="19">
        <v>246.7</v>
      </c>
      <c r="S19" s="19">
        <v>35.6</v>
      </c>
      <c r="T19" s="19">
        <v>249.2</v>
      </c>
      <c r="U19" s="19">
        <v>35.4</v>
      </c>
      <c r="V19" s="27">
        <v>283.72441890954201</v>
      </c>
      <c r="W19" s="27">
        <v>39.866792346504802</v>
      </c>
    </row>
    <row r="20" spans="1:23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8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">
      <c r="A21" s="211" t="s">
        <v>219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</row>
    <row r="22" spans="1:23" x14ac:dyDescent="0.2">
      <c r="A22" s="33">
        <v>1990</v>
      </c>
      <c r="B22" s="17">
        <v>262.55</v>
      </c>
      <c r="C22" s="17">
        <v>36.020000000000003</v>
      </c>
      <c r="D22" s="17">
        <v>269.64999999999998</v>
      </c>
      <c r="E22" s="17">
        <v>33.15</v>
      </c>
      <c r="F22" s="17">
        <v>236.78</v>
      </c>
      <c r="G22" s="17">
        <v>34.049999999999997</v>
      </c>
      <c r="H22" s="17">
        <v>245.88</v>
      </c>
      <c r="I22" s="17">
        <v>34.94</v>
      </c>
      <c r="J22" s="17">
        <v>275.02999999999997</v>
      </c>
      <c r="K22" s="17">
        <v>39.94</v>
      </c>
      <c r="L22" s="26"/>
      <c r="M22" s="33">
        <v>1992.0000000000002</v>
      </c>
      <c r="N22" s="26">
        <v>260.04000000000002</v>
      </c>
      <c r="O22" s="26">
        <v>35.89</v>
      </c>
      <c r="P22" s="26">
        <v>267</v>
      </c>
      <c r="Q22" s="26">
        <v>33.53</v>
      </c>
      <c r="R22" s="26">
        <v>237.37</v>
      </c>
      <c r="S22" s="26">
        <v>32.950000000000003</v>
      </c>
      <c r="T22" s="26">
        <v>240.81</v>
      </c>
      <c r="U22" s="26">
        <v>35.74</v>
      </c>
      <c r="V22" s="26">
        <v>268.35000000000002</v>
      </c>
      <c r="W22" s="26">
        <v>36.909999999999997</v>
      </c>
    </row>
    <row r="23" spans="1:23" x14ac:dyDescent="0.2">
      <c r="A23" s="33">
        <v>1992</v>
      </c>
      <c r="B23" s="18">
        <v>270.45999999999998</v>
      </c>
      <c r="C23" s="18">
        <v>36.26</v>
      </c>
      <c r="D23" s="18">
        <v>276.82</v>
      </c>
      <c r="E23" s="18">
        <v>32.799999999999997</v>
      </c>
      <c r="F23" s="18">
        <v>236.99</v>
      </c>
      <c r="G23" s="18">
        <v>30.73</v>
      </c>
      <c r="H23" s="18">
        <v>248.98</v>
      </c>
      <c r="I23" s="18">
        <v>33.68</v>
      </c>
      <c r="J23" s="18">
        <v>290.3</v>
      </c>
      <c r="K23" s="18">
        <v>37.049999999999997</v>
      </c>
      <c r="L23" s="26"/>
      <c r="M23" s="33">
        <v>1994.0000000000002</v>
      </c>
      <c r="N23" s="26">
        <v>259.64</v>
      </c>
      <c r="O23" s="26">
        <v>36.75</v>
      </c>
      <c r="P23" s="26">
        <v>266.57</v>
      </c>
      <c r="Q23" s="26">
        <v>34.229999999999997</v>
      </c>
      <c r="R23" s="26">
        <v>236.11</v>
      </c>
      <c r="S23" s="26">
        <v>35.08</v>
      </c>
      <c r="T23" s="26">
        <v>242.53</v>
      </c>
      <c r="U23" s="26">
        <v>36.96</v>
      </c>
      <c r="V23" s="26">
        <v>264.58999999999997</v>
      </c>
      <c r="W23" s="26">
        <v>36.44</v>
      </c>
    </row>
    <row r="24" spans="1:23" x14ac:dyDescent="0.2">
      <c r="A24" s="33">
        <v>1996</v>
      </c>
      <c r="B24" s="18">
        <v>270.45999999999998</v>
      </c>
      <c r="C24" s="18">
        <v>37.479999999999997</v>
      </c>
      <c r="D24" s="18">
        <v>280.67</v>
      </c>
      <c r="E24" s="18">
        <v>33.39</v>
      </c>
      <c r="F24" s="18">
        <v>239.77</v>
      </c>
      <c r="G24" s="18">
        <v>33.58</v>
      </c>
      <c r="H24" s="18">
        <v>251.09</v>
      </c>
      <c r="I24" s="18">
        <v>34.97</v>
      </c>
      <c r="J24" s="18">
        <v>282.2</v>
      </c>
      <c r="K24" s="18">
        <v>34.4</v>
      </c>
      <c r="L24" s="26"/>
      <c r="M24" s="33">
        <v>1998</v>
      </c>
      <c r="N24" s="26">
        <v>262.94</v>
      </c>
      <c r="O24" s="26">
        <v>35.14</v>
      </c>
      <c r="P24" s="26">
        <v>270.19</v>
      </c>
      <c r="Q24" s="26">
        <v>32.46</v>
      </c>
      <c r="R24" s="26">
        <v>243.98</v>
      </c>
      <c r="S24" s="26">
        <v>33.18</v>
      </c>
      <c r="T24" s="26">
        <v>243.03</v>
      </c>
      <c r="U24" s="26">
        <v>36.200000000000003</v>
      </c>
      <c r="V24" s="26">
        <v>263.7</v>
      </c>
      <c r="W24" s="26">
        <v>36.630000000000003</v>
      </c>
    </row>
    <row r="25" spans="1:23" x14ac:dyDescent="0.2">
      <c r="A25" s="33">
        <v>2000</v>
      </c>
      <c r="B25" s="18">
        <v>273.10000000000002</v>
      </c>
      <c r="C25" s="18">
        <v>37.479999999999997</v>
      </c>
      <c r="D25" s="18">
        <v>283.88</v>
      </c>
      <c r="E25" s="18">
        <v>33.94</v>
      </c>
      <c r="F25" s="18">
        <v>244.14</v>
      </c>
      <c r="G25" s="18">
        <v>34.44</v>
      </c>
      <c r="H25" s="18">
        <v>252.79</v>
      </c>
      <c r="I25" s="18">
        <v>34.299999999999997</v>
      </c>
      <c r="J25" s="18">
        <v>288.49</v>
      </c>
      <c r="K25" s="18">
        <v>38.06</v>
      </c>
      <c r="L25" s="26"/>
      <c r="M25" s="33">
        <v>2002</v>
      </c>
      <c r="N25" s="26">
        <v>264.33999999999997</v>
      </c>
      <c r="O25" s="26">
        <v>33.840000000000003</v>
      </c>
      <c r="P25" s="26">
        <v>272.48</v>
      </c>
      <c r="Q25" s="26">
        <v>30.58</v>
      </c>
      <c r="R25" s="26">
        <v>245.5</v>
      </c>
      <c r="S25" s="26">
        <v>32.83</v>
      </c>
      <c r="T25" s="26">
        <v>246.74</v>
      </c>
      <c r="U25" s="26">
        <v>34.08</v>
      </c>
      <c r="V25" s="26">
        <v>266.54000000000002</v>
      </c>
      <c r="W25" s="26">
        <v>35.119999999999997</v>
      </c>
    </row>
    <row r="26" spans="1:23" x14ac:dyDescent="0.2">
      <c r="A26" s="33">
        <v>2003</v>
      </c>
      <c r="B26" s="18">
        <v>277.60000000000002</v>
      </c>
      <c r="C26" s="18">
        <v>36.200000000000003</v>
      </c>
      <c r="D26" s="18">
        <v>287.7</v>
      </c>
      <c r="E26" s="18">
        <v>32.200000000000003</v>
      </c>
      <c r="F26" s="18">
        <v>252.2</v>
      </c>
      <c r="G26" s="18">
        <v>33.1</v>
      </c>
      <c r="H26" s="18">
        <v>259</v>
      </c>
      <c r="I26" s="18">
        <v>34</v>
      </c>
      <c r="J26" s="18">
        <v>290.89999999999998</v>
      </c>
      <c r="K26" s="18">
        <v>37.1</v>
      </c>
      <c r="L26" s="26"/>
      <c r="M26" s="33">
        <v>2003</v>
      </c>
      <c r="N26" s="18">
        <v>263.3</v>
      </c>
      <c r="O26" s="18">
        <v>35.4</v>
      </c>
      <c r="P26" s="18">
        <v>274</v>
      </c>
      <c r="Q26" s="18">
        <v>31.2</v>
      </c>
      <c r="R26" s="18">
        <v>244.4</v>
      </c>
      <c r="S26" s="18">
        <v>32.6</v>
      </c>
      <c r="T26" s="18">
        <v>248.1</v>
      </c>
      <c r="U26" s="18">
        <v>36.6</v>
      </c>
      <c r="V26" s="18">
        <v>269.7</v>
      </c>
      <c r="W26" s="18">
        <v>35</v>
      </c>
    </row>
    <row r="27" spans="1:23" x14ac:dyDescent="0.2">
      <c r="A27" s="33">
        <v>2005</v>
      </c>
      <c r="B27" s="18">
        <v>278.8</v>
      </c>
      <c r="C27" s="18">
        <v>36.299999999999997</v>
      </c>
      <c r="D27" s="18">
        <v>288.7</v>
      </c>
      <c r="E27" s="18">
        <v>32.6</v>
      </c>
      <c r="F27" s="18">
        <v>254.8</v>
      </c>
      <c r="G27" s="18">
        <v>33.299999999999997</v>
      </c>
      <c r="H27" s="18">
        <v>261.89999999999998</v>
      </c>
      <c r="I27" s="18">
        <v>34.1</v>
      </c>
      <c r="J27" s="18">
        <v>295.2</v>
      </c>
      <c r="K27" s="18">
        <v>37.700000000000003</v>
      </c>
      <c r="L27" s="26"/>
      <c r="M27" s="33">
        <v>2005</v>
      </c>
      <c r="N27" s="18">
        <v>262.2</v>
      </c>
      <c r="O27" s="18">
        <v>35.200000000000003</v>
      </c>
      <c r="P27" s="18">
        <v>272.89999999999998</v>
      </c>
      <c r="Q27" s="18">
        <v>31.4</v>
      </c>
      <c r="R27" s="18">
        <v>242.8</v>
      </c>
      <c r="S27" s="18">
        <v>33.1</v>
      </c>
      <c r="T27" s="18">
        <v>248</v>
      </c>
      <c r="U27" s="18">
        <v>35</v>
      </c>
      <c r="V27" s="18">
        <v>270.7</v>
      </c>
      <c r="W27" s="18">
        <v>34.9</v>
      </c>
    </row>
    <row r="28" spans="1:23" x14ac:dyDescent="0.2">
      <c r="A28" s="33">
        <v>2007</v>
      </c>
      <c r="B28" s="18">
        <v>281.3</v>
      </c>
      <c r="C28" s="18">
        <v>36.1</v>
      </c>
      <c r="D28" s="18">
        <v>291.3</v>
      </c>
      <c r="E28" s="18">
        <v>32.6</v>
      </c>
      <c r="F28" s="18">
        <v>259.5</v>
      </c>
      <c r="G28" s="18">
        <v>32.6</v>
      </c>
      <c r="H28" s="18">
        <v>264.8</v>
      </c>
      <c r="I28" s="18">
        <v>34.200000000000003</v>
      </c>
      <c r="J28" s="18">
        <v>296.89999999999998</v>
      </c>
      <c r="K28" s="18">
        <v>37.6</v>
      </c>
      <c r="L28" s="26"/>
      <c r="M28" s="33">
        <v>2007</v>
      </c>
      <c r="N28" s="18">
        <v>262.8</v>
      </c>
      <c r="O28" s="18">
        <v>34.799999999999997</v>
      </c>
      <c r="P28" s="18">
        <v>273.8</v>
      </c>
      <c r="Q28" s="18">
        <v>30.6</v>
      </c>
      <c r="R28" s="18">
        <v>244.6</v>
      </c>
      <c r="S28" s="18">
        <v>32.6</v>
      </c>
      <c r="T28" s="18">
        <v>249</v>
      </c>
      <c r="U28" s="18">
        <v>35.200000000000003</v>
      </c>
      <c r="V28" s="18">
        <v>270.2</v>
      </c>
      <c r="W28" s="18">
        <v>36</v>
      </c>
    </row>
    <row r="29" spans="1:23" x14ac:dyDescent="0.2">
      <c r="A29" s="33">
        <v>2009</v>
      </c>
      <c r="B29" s="18">
        <v>282.89999999999998</v>
      </c>
      <c r="C29" s="18">
        <v>36.4</v>
      </c>
      <c r="D29" s="18">
        <v>294.39999999999998</v>
      </c>
      <c r="E29" s="18">
        <v>32.4</v>
      </c>
      <c r="F29" s="18">
        <v>260.89999999999998</v>
      </c>
      <c r="G29" s="18">
        <v>33.200000000000003</v>
      </c>
      <c r="H29" s="18">
        <v>268.7</v>
      </c>
      <c r="I29" s="18">
        <v>34.799999999999997</v>
      </c>
      <c r="J29" s="18">
        <v>300.10000000000002</v>
      </c>
      <c r="K29" s="18">
        <v>37.799999999999997</v>
      </c>
      <c r="L29" s="26"/>
      <c r="M29" s="33">
        <v>2009</v>
      </c>
      <c r="N29" s="18">
        <v>264</v>
      </c>
      <c r="O29" s="18">
        <v>34.299999999999997</v>
      </c>
      <c r="P29" s="18">
        <v>274.5</v>
      </c>
      <c r="Q29" s="18">
        <v>30.1</v>
      </c>
      <c r="R29" s="18">
        <v>246.4</v>
      </c>
      <c r="S29" s="18">
        <v>32.1</v>
      </c>
      <c r="T29" s="18">
        <v>250.7</v>
      </c>
      <c r="U29" s="18">
        <v>34.9</v>
      </c>
      <c r="V29" s="18">
        <v>273.89999999999998</v>
      </c>
      <c r="W29" s="18">
        <v>34.799999999999997</v>
      </c>
    </row>
    <row r="30" spans="1:23" x14ac:dyDescent="0.2">
      <c r="A30" s="32">
        <v>2011</v>
      </c>
      <c r="B30" s="18">
        <v>283.89999999999998</v>
      </c>
      <c r="C30" s="18">
        <v>36.200000000000003</v>
      </c>
      <c r="D30" s="19">
        <v>293.39999999999998</v>
      </c>
      <c r="E30" s="19">
        <v>32.6</v>
      </c>
      <c r="F30" s="19">
        <v>262.39999999999998</v>
      </c>
      <c r="G30" s="19">
        <v>33.200000000000003</v>
      </c>
      <c r="H30" s="19">
        <v>270</v>
      </c>
      <c r="I30" s="19">
        <v>34.299999999999997</v>
      </c>
      <c r="J30" s="19">
        <v>305.3</v>
      </c>
      <c r="K30" s="19">
        <v>37.799999999999997</v>
      </c>
      <c r="L30" s="26"/>
      <c r="M30" s="32">
        <v>2011</v>
      </c>
      <c r="N30" s="18">
        <v>265.2</v>
      </c>
      <c r="O30" s="18">
        <v>34.299999999999997</v>
      </c>
      <c r="P30" s="19">
        <v>273.89999999999998</v>
      </c>
      <c r="Q30" s="19">
        <v>31.4</v>
      </c>
      <c r="R30" s="19">
        <v>248.7</v>
      </c>
      <c r="S30" s="19">
        <v>32.4</v>
      </c>
      <c r="T30" s="19">
        <v>252.2</v>
      </c>
      <c r="U30" s="19">
        <v>33.700000000000003</v>
      </c>
      <c r="V30" s="19">
        <v>277.10000000000002</v>
      </c>
      <c r="W30" s="19">
        <v>35.4</v>
      </c>
    </row>
    <row r="31" spans="1:23" x14ac:dyDescent="0.2">
      <c r="A31" s="32">
        <v>2013</v>
      </c>
      <c r="B31" s="18">
        <v>284.60000000000002</v>
      </c>
      <c r="C31" s="18">
        <v>36.5</v>
      </c>
      <c r="D31" s="19">
        <v>294</v>
      </c>
      <c r="E31" s="19">
        <v>33.200000000000003</v>
      </c>
      <c r="F31" s="19">
        <v>263.2</v>
      </c>
      <c r="G31" s="19">
        <v>33.700000000000003</v>
      </c>
      <c r="H31" s="19">
        <v>271.5</v>
      </c>
      <c r="I31" s="19">
        <v>34.200000000000003</v>
      </c>
      <c r="J31" s="19">
        <v>308.8</v>
      </c>
      <c r="K31" s="19">
        <v>37.299999999999997</v>
      </c>
      <c r="L31" s="26"/>
      <c r="M31" s="32">
        <v>2013</v>
      </c>
      <c r="N31" s="18">
        <v>267.60000000000002</v>
      </c>
      <c r="O31" s="18">
        <v>34.4</v>
      </c>
      <c r="P31" s="19">
        <v>276.10000000000002</v>
      </c>
      <c r="Q31" s="19">
        <v>31.8</v>
      </c>
      <c r="R31" s="19">
        <v>250.5</v>
      </c>
      <c r="S31" s="19">
        <v>32.799999999999997</v>
      </c>
      <c r="T31" s="19">
        <v>255.5</v>
      </c>
      <c r="U31" s="19">
        <v>33</v>
      </c>
      <c r="V31" s="19">
        <v>281.8</v>
      </c>
      <c r="W31" s="19">
        <v>35.4</v>
      </c>
    </row>
    <row r="32" spans="1:23" x14ac:dyDescent="0.2">
      <c r="A32" s="32">
        <v>2015</v>
      </c>
      <c r="B32" s="18">
        <v>282.2</v>
      </c>
      <c r="C32" s="18">
        <v>36.9</v>
      </c>
      <c r="D32" s="19">
        <v>291.8</v>
      </c>
      <c r="E32" s="19">
        <v>33.700000000000003</v>
      </c>
      <c r="F32" s="19">
        <v>260.3</v>
      </c>
      <c r="G32" s="19">
        <v>33.5</v>
      </c>
      <c r="H32" s="19">
        <v>269.8</v>
      </c>
      <c r="I32" s="19">
        <v>33.9</v>
      </c>
      <c r="J32" s="19">
        <v>307.5</v>
      </c>
      <c r="K32" s="19">
        <v>38.5</v>
      </c>
      <c r="L32" s="26"/>
      <c r="M32" s="32">
        <v>2015</v>
      </c>
      <c r="N32" s="18">
        <v>265.39999999999998</v>
      </c>
      <c r="O32" s="18">
        <v>35</v>
      </c>
      <c r="P32" s="19">
        <v>274.39999999999998</v>
      </c>
      <c r="Q32" s="19">
        <v>31.8</v>
      </c>
      <c r="R32" s="19">
        <v>248</v>
      </c>
      <c r="S32" s="19">
        <v>33.5</v>
      </c>
      <c r="T32" s="19">
        <v>253.5</v>
      </c>
      <c r="U32" s="19">
        <v>34.4</v>
      </c>
      <c r="V32" s="19">
        <v>281.39999999999998</v>
      </c>
      <c r="W32" s="19">
        <v>34.700000000000003</v>
      </c>
    </row>
    <row r="33" spans="1:23" x14ac:dyDescent="0.2">
      <c r="A33" s="32">
        <v>2017</v>
      </c>
      <c r="B33" s="18">
        <v>282.8</v>
      </c>
      <c r="C33" s="18">
        <v>38.799999999999997</v>
      </c>
      <c r="D33" s="19">
        <v>292.60000000000002</v>
      </c>
      <c r="E33" s="19">
        <v>35.799999999999997</v>
      </c>
      <c r="F33" s="19">
        <v>260.39999999999998</v>
      </c>
      <c r="G33" s="19">
        <v>34.200000000000003</v>
      </c>
      <c r="H33" s="19">
        <v>269</v>
      </c>
      <c r="I33" s="19">
        <v>35.4</v>
      </c>
      <c r="J33" s="19">
        <v>312</v>
      </c>
      <c r="K33" s="19">
        <v>40.299999999999997</v>
      </c>
      <c r="L33" s="26"/>
      <c r="M33" s="32">
        <v>2017</v>
      </c>
      <c r="N33" s="18">
        <v>266.60000000000002</v>
      </c>
      <c r="O33" s="18">
        <v>35.700000000000003</v>
      </c>
      <c r="P33" s="19">
        <v>274.8</v>
      </c>
      <c r="Q33" s="19">
        <v>33</v>
      </c>
      <c r="R33" s="19">
        <v>249.4</v>
      </c>
      <c r="S33" s="19">
        <v>34.5</v>
      </c>
      <c r="T33" s="19">
        <v>255.3</v>
      </c>
      <c r="U33" s="19">
        <v>34.4</v>
      </c>
      <c r="V33" s="19">
        <v>283.7</v>
      </c>
      <c r="W33" s="19">
        <v>36</v>
      </c>
    </row>
    <row r="34" spans="1:23" x14ac:dyDescent="0.2">
      <c r="A34" s="32">
        <v>2019</v>
      </c>
      <c r="B34" s="18">
        <v>282</v>
      </c>
      <c r="C34" s="18">
        <v>39.700000000000003</v>
      </c>
      <c r="D34" s="19">
        <v>292.3</v>
      </c>
      <c r="E34" s="19">
        <v>36.6</v>
      </c>
      <c r="F34" s="19">
        <v>259.8</v>
      </c>
      <c r="G34" s="19">
        <v>35.700000000000003</v>
      </c>
      <c r="H34" s="19">
        <v>268.2</v>
      </c>
      <c r="I34" s="19">
        <v>35.9</v>
      </c>
      <c r="J34" s="19">
        <v>312.89999999999998</v>
      </c>
      <c r="K34" s="19">
        <v>41.8</v>
      </c>
      <c r="L34" s="26"/>
      <c r="M34" s="32">
        <v>2019</v>
      </c>
      <c r="N34" s="18">
        <v>263.10000000000002</v>
      </c>
      <c r="O34" s="18">
        <v>37.799999999999997</v>
      </c>
      <c r="P34" s="19">
        <v>272.3</v>
      </c>
      <c r="Q34" s="19">
        <v>34.4</v>
      </c>
      <c r="R34" s="19">
        <v>244.4</v>
      </c>
      <c r="S34" s="19">
        <v>36</v>
      </c>
      <c r="T34" s="19">
        <v>251.8</v>
      </c>
      <c r="U34" s="19">
        <v>37.200000000000003</v>
      </c>
      <c r="V34" s="19">
        <v>283.60000000000002</v>
      </c>
      <c r="W34" s="19">
        <v>37.1</v>
      </c>
    </row>
    <row r="35" spans="1:23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9" x14ac:dyDescent="0.25">
      <c r="A36" s="29" t="s">
        <v>220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3" x14ac:dyDescent="0.2">
      <c r="A37" s="211" t="s">
        <v>221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</row>
    <row r="38" spans="1:23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32">
        <v>1971</v>
      </c>
      <c r="N38" s="25">
        <v>285.2</v>
      </c>
      <c r="O38" s="25">
        <v>45.8</v>
      </c>
      <c r="P38" s="25">
        <v>291.39999999999998</v>
      </c>
      <c r="Q38" s="25">
        <v>42</v>
      </c>
      <c r="R38" s="25">
        <v>238.7</v>
      </c>
      <c r="S38" s="25">
        <v>43.5</v>
      </c>
      <c r="T38" s="26"/>
      <c r="U38" s="26"/>
      <c r="V38" s="26"/>
      <c r="W38" s="26"/>
    </row>
    <row r="39" spans="1:23" x14ac:dyDescent="0.2">
      <c r="A39" s="32">
        <v>1973</v>
      </c>
      <c r="B39" s="19">
        <v>304</v>
      </c>
      <c r="C39" s="19">
        <v>34.9</v>
      </c>
      <c r="D39" s="19">
        <v>310</v>
      </c>
      <c r="E39" s="19">
        <v>32.299999999999997</v>
      </c>
      <c r="F39" s="19">
        <v>270</v>
      </c>
      <c r="G39" s="19">
        <v>31.8</v>
      </c>
      <c r="H39" s="19">
        <v>277</v>
      </c>
      <c r="I39" s="17"/>
      <c r="J39" s="17"/>
      <c r="K39" s="17"/>
      <c r="L39" s="26"/>
      <c r="M39" s="32">
        <v>1975</v>
      </c>
      <c r="N39" s="25">
        <v>285.60000000000002</v>
      </c>
      <c r="O39" s="25">
        <v>44</v>
      </c>
      <c r="P39" s="25">
        <v>293</v>
      </c>
      <c r="Q39" s="25">
        <v>39.799999999999997</v>
      </c>
      <c r="R39" s="25">
        <v>240.6</v>
      </c>
      <c r="S39" s="25">
        <v>43.8</v>
      </c>
      <c r="T39" s="25">
        <v>252</v>
      </c>
      <c r="U39" s="26"/>
      <c r="V39" s="26"/>
      <c r="W39" s="26"/>
    </row>
    <row r="40" spans="1:23" x14ac:dyDescent="0.2">
      <c r="A40" s="32">
        <v>1978</v>
      </c>
      <c r="B40" s="19">
        <v>300.39999999999998</v>
      </c>
      <c r="C40" s="19">
        <v>34.9</v>
      </c>
      <c r="D40" s="19">
        <v>305.89999999999998</v>
      </c>
      <c r="E40" s="19">
        <v>32.299999999999997</v>
      </c>
      <c r="F40" s="19">
        <v>268.39999999999998</v>
      </c>
      <c r="G40" s="19">
        <v>31.8</v>
      </c>
      <c r="H40" s="19">
        <v>276.3</v>
      </c>
      <c r="I40" s="19">
        <v>32.9</v>
      </c>
      <c r="J40" s="19">
        <v>317</v>
      </c>
      <c r="K40" s="19">
        <v>35.700000000000003</v>
      </c>
      <c r="L40" s="26"/>
      <c r="M40" s="32">
        <v>1980</v>
      </c>
      <c r="N40" s="25">
        <v>285.5</v>
      </c>
      <c r="O40" s="25">
        <v>41.8</v>
      </c>
      <c r="P40" s="25">
        <v>292.8</v>
      </c>
      <c r="Q40" s="25">
        <v>37.9</v>
      </c>
      <c r="R40" s="25">
        <v>243.1</v>
      </c>
      <c r="S40" s="25">
        <v>39.5</v>
      </c>
      <c r="T40" s="25">
        <v>261.39999999999998</v>
      </c>
      <c r="U40" s="25">
        <v>40.1</v>
      </c>
      <c r="V40" s="25">
        <v>284.2</v>
      </c>
      <c r="W40" s="25">
        <v>38.9</v>
      </c>
    </row>
    <row r="41" spans="1:23" x14ac:dyDescent="0.2">
      <c r="A41" s="32">
        <v>1982</v>
      </c>
      <c r="B41" s="19">
        <v>298.5</v>
      </c>
      <c r="C41" s="19">
        <v>32.4</v>
      </c>
      <c r="D41" s="19">
        <v>303.7</v>
      </c>
      <c r="E41" s="19">
        <v>30.4</v>
      </c>
      <c r="F41" s="19">
        <v>271.8</v>
      </c>
      <c r="G41" s="19">
        <v>29.2</v>
      </c>
      <c r="H41" s="19">
        <v>276.7</v>
      </c>
      <c r="I41" s="19">
        <v>29.3</v>
      </c>
      <c r="J41" s="19">
        <v>313.2</v>
      </c>
      <c r="K41" s="19">
        <v>29.3</v>
      </c>
      <c r="L41" s="26"/>
      <c r="M41" s="32">
        <v>1984</v>
      </c>
      <c r="N41" s="25">
        <v>288.8</v>
      </c>
      <c r="O41" s="25">
        <v>40.299999999999997</v>
      </c>
      <c r="P41" s="25">
        <v>295.2</v>
      </c>
      <c r="Q41" s="25">
        <v>38.200000000000003</v>
      </c>
      <c r="R41" s="25">
        <v>264.3</v>
      </c>
      <c r="S41" s="25">
        <v>37</v>
      </c>
      <c r="T41" s="25">
        <v>268.10000000000002</v>
      </c>
      <c r="U41" s="25">
        <v>39.700000000000003</v>
      </c>
      <c r="V41" s="25">
        <v>284</v>
      </c>
      <c r="W41" s="25">
        <v>47.1</v>
      </c>
    </row>
    <row r="42" spans="1:23" x14ac:dyDescent="0.2">
      <c r="A42" s="32">
        <v>1986</v>
      </c>
      <c r="B42" s="19">
        <v>302</v>
      </c>
      <c r="C42" s="19">
        <v>31</v>
      </c>
      <c r="D42" s="19">
        <v>307.5</v>
      </c>
      <c r="E42" s="19">
        <v>29.1</v>
      </c>
      <c r="F42" s="19">
        <v>278.60000000000002</v>
      </c>
      <c r="G42" s="19">
        <v>26.4</v>
      </c>
      <c r="H42" s="19">
        <v>283.10000000000002</v>
      </c>
      <c r="I42" s="19">
        <v>28.7</v>
      </c>
      <c r="J42" s="19">
        <v>316.39999999999998</v>
      </c>
      <c r="K42" s="19">
        <v>37.9</v>
      </c>
      <c r="L42" s="26"/>
      <c r="M42" s="32">
        <v>1988</v>
      </c>
      <c r="N42" s="25">
        <v>290.10000000000002</v>
      </c>
      <c r="O42" s="25">
        <v>37.1</v>
      </c>
      <c r="P42" s="25">
        <v>294.7</v>
      </c>
      <c r="Q42" s="25">
        <v>36</v>
      </c>
      <c r="R42" s="25">
        <v>274.39999999999998</v>
      </c>
      <c r="S42" s="25">
        <v>35.9</v>
      </c>
      <c r="T42" s="25">
        <v>270.8</v>
      </c>
      <c r="U42" s="25">
        <v>37.700000000000003</v>
      </c>
      <c r="V42" s="25">
        <v>289.2</v>
      </c>
      <c r="W42" s="25">
        <v>36.799999999999997</v>
      </c>
    </row>
    <row r="43" spans="1:23" x14ac:dyDescent="0.2">
      <c r="A43" s="32">
        <v>1990</v>
      </c>
      <c r="B43" s="19">
        <v>304.60000000000002</v>
      </c>
      <c r="C43" s="19">
        <v>31.1</v>
      </c>
      <c r="D43" s="19">
        <v>309.5</v>
      </c>
      <c r="E43" s="19">
        <v>29.5</v>
      </c>
      <c r="F43" s="19">
        <v>288.5</v>
      </c>
      <c r="G43" s="19">
        <v>27.9</v>
      </c>
      <c r="H43" s="19">
        <v>283.5</v>
      </c>
      <c r="I43" s="19">
        <v>31.8</v>
      </c>
      <c r="J43" s="19">
        <v>310.60000000000002</v>
      </c>
      <c r="K43" s="19">
        <v>34.9</v>
      </c>
      <c r="L43" s="26"/>
      <c r="M43" s="32">
        <v>1990</v>
      </c>
      <c r="N43" s="25">
        <v>290.2</v>
      </c>
      <c r="O43" s="25">
        <v>41.3</v>
      </c>
      <c r="P43" s="25">
        <v>296.60000000000002</v>
      </c>
      <c r="Q43" s="25">
        <v>39.6</v>
      </c>
      <c r="R43" s="25">
        <v>267.3</v>
      </c>
      <c r="S43" s="25">
        <v>39.200000000000003</v>
      </c>
      <c r="T43" s="25">
        <v>274.8</v>
      </c>
      <c r="U43" s="25">
        <v>40.700000000000003</v>
      </c>
      <c r="V43" s="25">
        <v>290.7</v>
      </c>
      <c r="W43" s="25">
        <v>42.3</v>
      </c>
    </row>
    <row r="44" spans="1:23" x14ac:dyDescent="0.2">
      <c r="A44" s="32">
        <v>1992</v>
      </c>
      <c r="B44" s="19">
        <v>306.7</v>
      </c>
      <c r="C44" s="19">
        <v>30.1</v>
      </c>
      <c r="D44" s="19">
        <v>311.89999999999998</v>
      </c>
      <c r="E44" s="19">
        <v>28.4</v>
      </c>
      <c r="F44" s="19">
        <v>285.8</v>
      </c>
      <c r="G44" s="19">
        <v>27.5</v>
      </c>
      <c r="H44" s="19">
        <v>292.2</v>
      </c>
      <c r="I44" s="19">
        <v>26.9</v>
      </c>
      <c r="J44" s="19">
        <v>320.39999999999998</v>
      </c>
      <c r="K44" s="19">
        <v>33.200000000000003</v>
      </c>
      <c r="L44" s="26"/>
      <c r="M44" s="32">
        <v>1992</v>
      </c>
      <c r="N44" s="25">
        <v>289.7</v>
      </c>
      <c r="O44" s="25">
        <v>43</v>
      </c>
      <c r="P44" s="25">
        <v>297.39999999999998</v>
      </c>
      <c r="Q44" s="25">
        <v>39.799999999999997</v>
      </c>
      <c r="R44" s="25">
        <v>260.60000000000002</v>
      </c>
      <c r="S44" s="25">
        <v>42.2</v>
      </c>
      <c r="T44" s="25">
        <v>271.2</v>
      </c>
      <c r="U44" s="25">
        <v>43.7</v>
      </c>
      <c r="V44" s="25">
        <v>289.2</v>
      </c>
      <c r="W44" s="25">
        <v>45.7</v>
      </c>
    </row>
    <row r="45" spans="1:23" x14ac:dyDescent="0.2">
      <c r="A45" s="32">
        <v>1994</v>
      </c>
      <c r="B45" s="19">
        <v>306.2</v>
      </c>
      <c r="C45" s="19">
        <v>30.2</v>
      </c>
      <c r="D45" s="19">
        <v>312.3</v>
      </c>
      <c r="E45" s="19">
        <v>28.6</v>
      </c>
      <c r="F45" s="19">
        <v>285.5</v>
      </c>
      <c r="G45" s="19">
        <v>25.6</v>
      </c>
      <c r="H45" s="19">
        <v>290.8</v>
      </c>
      <c r="I45" s="19">
        <v>28.4</v>
      </c>
      <c r="J45" s="19">
        <v>316.60000000000002</v>
      </c>
      <c r="K45" s="19">
        <v>31</v>
      </c>
      <c r="L45" s="26"/>
      <c r="M45" s="32">
        <v>1994</v>
      </c>
      <c r="N45" s="25">
        <v>288.10000000000002</v>
      </c>
      <c r="O45" s="25">
        <v>44.4</v>
      </c>
      <c r="P45" s="25">
        <v>295.7</v>
      </c>
      <c r="Q45" s="25">
        <v>41.9</v>
      </c>
      <c r="R45" s="25">
        <v>266.2</v>
      </c>
      <c r="S45" s="25">
        <v>42.8</v>
      </c>
      <c r="T45" s="25">
        <v>263.2</v>
      </c>
      <c r="U45" s="25">
        <v>44.5</v>
      </c>
      <c r="V45" s="25">
        <v>288.3</v>
      </c>
      <c r="W45" s="25">
        <v>48.8</v>
      </c>
    </row>
    <row r="46" spans="1:23" x14ac:dyDescent="0.2">
      <c r="A46" s="32">
        <v>1996</v>
      </c>
      <c r="B46" s="19">
        <v>307.2</v>
      </c>
      <c r="C46" s="19">
        <v>30.2</v>
      </c>
      <c r="D46" s="19">
        <v>313.39999999999998</v>
      </c>
      <c r="E46" s="19">
        <v>28</v>
      </c>
      <c r="F46" s="19">
        <v>286.39999999999998</v>
      </c>
      <c r="G46" s="19">
        <v>27.7</v>
      </c>
      <c r="H46" s="19">
        <v>292</v>
      </c>
      <c r="I46" s="19">
        <v>29.2</v>
      </c>
      <c r="J46" s="19">
        <v>313.5</v>
      </c>
      <c r="K46" s="19">
        <v>32.5</v>
      </c>
      <c r="L46" s="26"/>
      <c r="M46" s="32">
        <v>1996</v>
      </c>
      <c r="N46" s="25">
        <v>287.60000000000002</v>
      </c>
      <c r="O46" s="25">
        <v>42.2</v>
      </c>
      <c r="P46" s="25">
        <v>295.10000000000002</v>
      </c>
      <c r="Q46" s="25">
        <v>40.5</v>
      </c>
      <c r="R46" s="25">
        <v>266.10000000000002</v>
      </c>
      <c r="S46" s="25">
        <v>38.6</v>
      </c>
      <c r="T46" s="25">
        <v>265.39999999999998</v>
      </c>
      <c r="U46" s="25">
        <v>40.4</v>
      </c>
      <c r="V46" s="25">
        <v>284.39999999999998</v>
      </c>
      <c r="W46" s="25">
        <v>45.4</v>
      </c>
    </row>
    <row r="47" spans="1:23" x14ac:dyDescent="0.2">
      <c r="A47" s="32">
        <v>1999</v>
      </c>
      <c r="B47" s="19">
        <v>308.2</v>
      </c>
      <c r="C47" s="19">
        <v>30.8</v>
      </c>
      <c r="D47" s="19">
        <v>314.8</v>
      </c>
      <c r="E47" s="19">
        <v>28.2</v>
      </c>
      <c r="F47" s="19">
        <v>283.3</v>
      </c>
      <c r="G47" s="19">
        <v>27.6</v>
      </c>
      <c r="H47" s="19">
        <v>292.7</v>
      </c>
      <c r="I47" s="19">
        <v>29.7</v>
      </c>
      <c r="J47" s="19">
        <v>320.39999999999998</v>
      </c>
      <c r="K47" s="19">
        <v>28.5</v>
      </c>
      <c r="L47" s="26"/>
      <c r="M47" s="32">
        <v>1999</v>
      </c>
      <c r="N47" s="25">
        <v>287.8</v>
      </c>
      <c r="O47" s="25">
        <v>41.8</v>
      </c>
      <c r="P47" s="25">
        <v>294.60000000000002</v>
      </c>
      <c r="Q47" s="25">
        <v>40.4</v>
      </c>
      <c r="R47" s="25">
        <v>263.89999999999998</v>
      </c>
      <c r="S47" s="25">
        <v>37.9</v>
      </c>
      <c r="T47" s="25">
        <v>270.7</v>
      </c>
      <c r="U47" s="25">
        <v>39.700000000000003</v>
      </c>
      <c r="V47" s="25">
        <v>290.3</v>
      </c>
      <c r="W47" s="25">
        <v>41</v>
      </c>
    </row>
    <row r="48" spans="1:23" x14ac:dyDescent="0.2">
      <c r="A48" s="32">
        <v>2004</v>
      </c>
      <c r="B48" s="19">
        <v>306.7</v>
      </c>
      <c r="C48" s="19">
        <v>29.5</v>
      </c>
      <c r="D48" s="19">
        <v>313.2</v>
      </c>
      <c r="E48" s="19">
        <v>27.2</v>
      </c>
      <c r="F48" s="19">
        <v>285.5</v>
      </c>
      <c r="G48" s="19">
        <v>25.2</v>
      </c>
      <c r="H48" s="19">
        <v>289.3</v>
      </c>
      <c r="I48" s="19">
        <v>27.9</v>
      </c>
      <c r="J48" s="19">
        <v>319.7</v>
      </c>
      <c r="K48" s="19">
        <v>30.1</v>
      </c>
      <c r="L48" s="26"/>
      <c r="M48" s="32">
        <v>2004</v>
      </c>
      <c r="N48" s="25">
        <v>284.7</v>
      </c>
      <c r="O48" s="25">
        <v>43.3</v>
      </c>
      <c r="P48" s="25">
        <v>292.7</v>
      </c>
      <c r="Q48" s="25">
        <v>41.5</v>
      </c>
      <c r="R48" s="25">
        <v>263.89999999999998</v>
      </c>
      <c r="S48" s="25">
        <v>39.4</v>
      </c>
      <c r="T48" s="25">
        <v>264.3</v>
      </c>
      <c r="U48" s="25">
        <v>43.7</v>
      </c>
      <c r="V48" s="25">
        <v>287</v>
      </c>
      <c r="W48" s="25">
        <v>39.6</v>
      </c>
    </row>
    <row r="49" spans="1:23" x14ac:dyDescent="0.2">
      <c r="A49" s="32">
        <v>2008</v>
      </c>
      <c r="B49" s="19">
        <v>306.10000000000002</v>
      </c>
      <c r="C49" s="19">
        <v>30</v>
      </c>
      <c r="D49" s="19">
        <v>313.7</v>
      </c>
      <c r="E49" s="19">
        <v>27.2</v>
      </c>
      <c r="F49" s="19">
        <v>287.3</v>
      </c>
      <c r="G49" s="19">
        <v>27.3</v>
      </c>
      <c r="H49" s="19">
        <v>292.8</v>
      </c>
      <c r="I49" s="19">
        <v>29</v>
      </c>
      <c r="J49" s="19">
        <v>321</v>
      </c>
      <c r="K49" s="19">
        <v>29.6</v>
      </c>
      <c r="L49" s="26"/>
      <c r="M49" s="33">
        <v>2008</v>
      </c>
      <c r="N49" s="25">
        <v>285.8</v>
      </c>
      <c r="O49" s="25">
        <v>44.5</v>
      </c>
      <c r="P49" s="25">
        <v>295.2</v>
      </c>
      <c r="Q49" s="25">
        <v>42.7</v>
      </c>
      <c r="R49" s="25">
        <v>266.3</v>
      </c>
      <c r="S49" s="25">
        <v>41.8</v>
      </c>
      <c r="T49" s="25">
        <v>269.2</v>
      </c>
      <c r="U49" s="25">
        <v>41.7</v>
      </c>
      <c r="V49" s="25">
        <v>294.8</v>
      </c>
      <c r="W49" s="25">
        <v>45.2</v>
      </c>
    </row>
    <row r="50" spans="1:23" x14ac:dyDescent="0.2">
      <c r="A50" s="32">
        <v>2012</v>
      </c>
      <c r="B50" s="19">
        <v>306.3</v>
      </c>
      <c r="C50" s="19">
        <v>30.8</v>
      </c>
      <c r="D50" s="19">
        <v>313.7</v>
      </c>
      <c r="E50" s="19">
        <v>28.2</v>
      </c>
      <c r="F50" s="19">
        <v>287.89999999999998</v>
      </c>
      <c r="G50" s="19">
        <v>29</v>
      </c>
      <c r="H50" s="19">
        <v>294.39999999999998</v>
      </c>
      <c r="I50" s="19">
        <v>29.6</v>
      </c>
      <c r="J50" s="19">
        <v>322</v>
      </c>
      <c r="K50" s="19">
        <v>30.1</v>
      </c>
      <c r="L50" s="26"/>
      <c r="M50" s="33">
        <v>2012</v>
      </c>
      <c r="N50" s="25">
        <v>286.89999999999998</v>
      </c>
      <c r="O50" s="25">
        <v>42.3</v>
      </c>
      <c r="P50" s="25">
        <v>295.10000000000002</v>
      </c>
      <c r="Q50" s="25">
        <v>40.799999999999997</v>
      </c>
      <c r="R50" s="25">
        <v>269.10000000000002</v>
      </c>
      <c r="S50" s="25">
        <v>39.9</v>
      </c>
      <c r="T50" s="25">
        <v>273.8</v>
      </c>
      <c r="U50" s="25">
        <v>40.799999999999997</v>
      </c>
      <c r="V50" s="25">
        <v>299.39999999999998</v>
      </c>
      <c r="W50" s="25">
        <v>41.9</v>
      </c>
    </row>
    <row r="51" spans="1:23" x14ac:dyDescent="0.2">
      <c r="A51" s="25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26"/>
      <c r="M51" s="26"/>
      <c r="N51" s="25"/>
      <c r="O51" s="25"/>
      <c r="P51" s="25"/>
      <c r="Q51" s="25"/>
      <c r="R51" s="25"/>
      <c r="S51" s="25"/>
      <c r="T51" s="25"/>
      <c r="U51" s="25"/>
      <c r="V51" s="25"/>
      <c r="W51" s="25"/>
    </row>
    <row r="52" spans="1:23" x14ac:dyDescent="0.2">
      <c r="A52" s="211" t="s">
        <v>222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</row>
    <row r="53" spans="1:23" x14ac:dyDescent="0.2">
      <c r="A53" s="33">
        <v>1990</v>
      </c>
      <c r="B53" s="26">
        <v>294.14999999999998</v>
      </c>
      <c r="C53" s="26">
        <v>35.729999999999997</v>
      </c>
      <c r="D53" s="26">
        <v>299.89999999999998</v>
      </c>
      <c r="E53" s="26">
        <v>33.590000000000003</v>
      </c>
      <c r="F53" s="26">
        <v>267.92</v>
      </c>
      <c r="G53" s="26">
        <v>33.17</v>
      </c>
      <c r="H53" s="26">
        <v>276.14999999999998</v>
      </c>
      <c r="I53" s="26">
        <v>33.380000000000003</v>
      </c>
      <c r="J53" s="26">
        <v>310.70999999999998</v>
      </c>
      <c r="K53" s="26">
        <v>33.9</v>
      </c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4" spans="1:23" x14ac:dyDescent="0.2">
      <c r="A54" s="33">
        <v>1992</v>
      </c>
      <c r="B54" s="26">
        <v>299.5</v>
      </c>
      <c r="C54" s="26">
        <v>33.92</v>
      </c>
      <c r="D54" s="26">
        <v>305.20999999999998</v>
      </c>
      <c r="E54" s="26">
        <v>32.04</v>
      </c>
      <c r="F54" s="26">
        <v>275.06</v>
      </c>
      <c r="G54" s="26">
        <v>30.02</v>
      </c>
      <c r="H54" s="26">
        <v>286.14</v>
      </c>
      <c r="I54" s="26">
        <v>32.270000000000003</v>
      </c>
      <c r="J54" s="26">
        <v>312.23</v>
      </c>
      <c r="K54" s="26">
        <v>34.74</v>
      </c>
      <c r="L54" s="26"/>
      <c r="M54" s="33">
        <v>1992.0000000000002</v>
      </c>
      <c r="N54" s="26">
        <v>292.14999999999998</v>
      </c>
      <c r="O54" s="26">
        <v>32.81</v>
      </c>
      <c r="P54" s="26">
        <v>297.43</v>
      </c>
      <c r="Q54" s="26">
        <v>31.36</v>
      </c>
      <c r="R54" s="26">
        <v>273.16000000000003</v>
      </c>
      <c r="S54" s="26">
        <v>30.55</v>
      </c>
      <c r="T54" s="26">
        <v>278.5</v>
      </c>
      <c r="U54" s="26">
        <v>31.39</v>
      </c>
      <c r="V54" s="26">
        <v>290.5</v>
      </c>
      <c r="W54" s="26">
        <v>35.950000000000003</v>
      </c>
    </row>
    <row r="55" spans="1:23" x14ac:dyDescent="0.2">
      <c r="A55" s="33">
        <v>1996</v>
      </c>
      <c r="B55" s="26">
        <v>301.60000000000002</v>
      </c>
      <c r="C55" s="26">
        <v>33.840000000000003</v>
      </c>
      <c r="D55" s="26">
        <v>308.89999999999998</v>
      </c>
      <c r="E55" s="26">
        <v>31.27</v>
      </c>
      <c r="F55" s="26">
        <v>275.39</v>
      </c>
      <c r="G55" s="26">
        <v>29.73</v>
      </c>
      <c r="H55" s="26">
        <v>284.17</v>
      </c>
      <c r="I55" s="26">
        <v>31.22</v>
      </c>
      <c r="J55" s="26">
        <v>305.06</v>
      </c>
      <c r="K55" s="26">
        <v>36.4</v>
      </c>
      <c r="L55" s="26"/>
      <c r="M55" s="33">
        <v>1994.0000000000002</v>
      </c>
      <c r="N55" s="26">
        <v>287.35000000000002</v>
      </c>
      <c r="O55" s="26">
        <v>36.659999999999997</v>
      </c>
      <c r="P55" s="26">
        <v>293.39</v>
      </c>
      <c r="Q55" s="26">
        <v>34.659999999999997</v>
      </c>
      <c r="R55" s="26">
        <v>264.83</v>
      </c>
      <c r="S55" s="26">
        <v>33.869999999999997</v>
      </c>
      <c r="T55" s="26">
        <v>270.20999999999998</v>
      </c>
      <c r="U55" s="26">
        <v>37.36</v>
      </c>
      <c r="V55" s="26">
        <v>278.49</v>
      </c>
      <c r="W55" s="26">
        <v>40.83</v>
      </c>
    </row>
    <row r="56" spans="1:23" x14ac:dyDescent="0.2">
      <c r="A56" s="33">
        <v>2000</v>
      </c>
      <c r="B56" s="26">
        <v>300.20999999999998</v>
      </c>
      <c r="C56" s="26">
        <v>35.67</v>
      </c>
      <c r="D56" s="26">
        <v>306.8</v>
      </c>
      <c r="E56" s="26">
        <v>33.78</v>
      </c>
      <c r="F56" s="26">
        <v>273.24</v>
      </c>
      <c r="G56" s="26">
        <v>30.88</v>
      </c>
      <c r="H56" s="26">
        <v>282.47000000000003</v>
      </c>
      <c r="I56" s="26">
        <v>30.63</v>
      </c>
      <c r="J56" s="26">
        <v>314.62</v>
      </c>
      <c r="K56" s="26">
        <v>36.619999999999997</v>
      </c>
      <c r="L56" s="26"/>
      <c r="M56" s="33">
        <v>1998</v>
      </c>
      <c r="N56" s="26">
        <v>380.17</v>
      </c>
      <c r="O56" s="26">
        <v>38.08</v>
      </c>
      <c r="P56" s="26">
        <v>296.52999999999997</v>
      </c>
      <c r="Q56" s="26">
        <v>36.53</v>
      </c>
      <c r="R56" s="26">
        <v>269.39</v>
      </c>
      <c r="S56" s="26">
        <v>35.15</v>
      </c>
      <c r="T56" s="26">
        <v>274.70999999999998</v>
      </c>
      <c r="U56" s="26">
        <v>37.03</v>
      </c>
      <c r="V56" s="26">
        <v>286.64999999999998</v>
      </c>
      <c r="W56" s="26">
        <v>39.97</v>
      </c>
    </row>
    <row r="57" spans="1:23" x14ac:dyDescent="0.2">
      <c r="A57" s="33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33">
        <v>2002</v>
      </c>
      <c r="N57" s="26">
        <v>286.86</v>
      </c>
      <c r="O57" s="26">
        <v>37.18</v>
      </c>
      <c r="P57" s="26">
        <v>292.32</v>
      </c>
      <c r="Q57" s="26">
        <v>36.270000000000003</v>
      </c>
      <c r="R57" s="26">
        <v>267.45</v>
      </c>
      <c r="S57" s="26">
        <v>34.47</v>
      </c>
      <c r="T57" s="26">
        <v>272.7</v>
      </c>
      <c r="U57" s="26">
        <v>36.090000000000003</v>
      </c>
      <c r="V57" s="26">
        <v>285.63</v>
      </c>
      <c r="W57" s="26">
        <v>36.090000000000003</v>
      </c>
    </row>
    <row r="58" spans="1:23" x14ac:dyDescent="0.2">
      <c r="A58" s="33">
        <v>2005</v>
      </c>
      <c r="B58" s="30">
        <v>150</v>
      </c>
      <c r="C58" s="30">
        <v>33.9</v>
      </c>
      <c r="D58" s="30">
        <v>159.19999999999999</v>
      </c>
      <c r="E58" s="30">
        <v>31.1</v>
      </c>
      <c r="F58" s="30">
        <v>126.9</v>
      </c>
      <c r="G58" s="30">
        <v>30.1</v>
      </c>
      <c r="H58" s="30">
        <v>133.19999999999999</v>
      </c>
      <c r="I58" s="30">
        <v>31.2</v>
      </c>
      <c r="J58" s="30">
        <v>159.80000000000001</v>
      </c>
      <c r="K58" s="30">
        <v>35.6</v>
      </c>
      <c r="L58" s="26"/>
      <c r="M58" s="33">
        <v>2005</v>
      </c>
      <c r="N58" s="30">
        <v>286</v>
      </c>
      <c r="O58" s="30">
        <v>38.299999999999997</v>
      </c>
      <c r="P58" s="30">
        <v>294.5</v>
      </c>
      <c r="Q58" s="30">
        <v>36.1</v>
      </c>
      <c r="R58" s="30">
        <v>266.2</v>
      </c>
      <c r="S58" s="30">
        <v>35.6</v>
      </c>
      <c r="T58" s="30">
        <v>271.2</v>
      </c>
      <c r="U58" s="30">
        <v>38</v>
      </c>
      <c r="V58" s="30">
        <v>286.60000000000002</v>
      </c>
      <c r="W58" s="30">
        <v>37.5</v>
      </c>
    </row>
    <row r="59" spans="1:23" x14ac:dyDescent="0.2">
      <c r="A59" s="33">
        <v>2007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33">
        <v>2007</v>
      </c>
      <c r="N59" s="26"/>
      <c r="O59" s="26"/>
      <c r="P59" s="26"/>
      <c r="Q59" s="26"/>
      <c r="R59" s="26"/>
      <c r="S59" s="26"/>
      <c r="T59" s="26"/>
      <c r="U59" s="26"/>
      <c r="V59" s="26"/>
      <c r="W59" s="26"/>
    </row>
    <row r="60" spans="1:23" x14ac:dyDescent="0.2">
      <c r="A60" s="33">
        <v>2009</v>
      </c>
      <c r="B60" s="30">
        <v>153.30000000000001</v>
      </c>
      <c r="C60" s="30">
        <v>33.700000000000003</v>
      </c>
      <c r="D60" s="30">
        <v>162.4</v>
      </c>
      <c r="E60" s="30">
        <v>30.6</v>
      </c>
      <c r="F60" s="30">
        <v>131.1</v>
      </c>
      <c r="G60" s="30">
        <v>30.2</v>
      </c>
      <c r="H60" s="30">
        <v>139.30000000000001</v>
      </c>
      <c r="I60" s="30">
        <v>31.1</v>
      </c>
      <c r="J60" s="30">
        <v>172.5</v>
      </c>
      <c r="K60" s="30">
        <v>35.4</v>
      </c>
      <c r="L60" s="26"/>
      <c r="M60" s="33">
        <v>2009</v>
      </c>
      <c r="N60" s="30">
        <v>288.3</v>
      </c>
      <c r="O60" s="30">
        <v>38.200000000000003</v>
      </c>
      <c r="P60" s="30">
        <v>297.89999999999998</v>
      </c>
      <c r="Q60" s="30">
        <v>35.1</v>
      </c>
      <c r="R60" s="30">
        <v>267.89999999999998</v>
      </c>
      <c r="S60" s="30">
        <v>35.4</v>
      </c>
      <c r="T60" s="30">
        <v>273.8</v>
      </c>
      <c r="U60" s="30">
        <v>37.799999999999997</v>
      </c>
      <c r="V60" s="30">
        <v>297.5</v>
      </c>
      <c r="W60" s="30">
        <v>38.700000000000003</v>
      </c>
    </row>
    <row r="61" spans="1:23" x14ac:dyDescent="0.2">
      <c r="A61" s="32">
        <v>2011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26"/>
      <c r="M61" s="32">
        <v>2011</v>
      </c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 x14ac:dyDescent="0.2">
      <c r="A62" s="32">
        <v>2013</v>
      </c>
      <c r="B62" s="19">
        <v>153.5</v>
      </c>
      <c r="C62" s="19">
        <v>33.5</v>
      </c>
      <c r="D62" s="19">
        <v>161.5</v>
      </c>
      <c r="E62" s="19">
        <v>30.9</v>
      </c>
      <c r="F62" s="19">
        <v>131.80000000000001</v>
      </c>
      <c r="G62" s="19">
        <v>30.3</v>
      </c>
      <c r="H62" s="19">
        <v>140.5</v>
      </c>
      <c r="I62" s="19">
        <v>31</v>
      </c>
      <c r="J62" s="19">
        <v>173.6</v>
      </c>
      <c r="K62" s="19">
        <v>34.6</v>
      </c>
      <c r="L62" s="26"/>
      <c r="M62" s="32">
        <v>2013</v>
      </c>
      <c r="N62" s="25">
        <v>288.39999999999998</v>
      </c>
      <c r="O62" s="25">
        <v>37.799999999999997</v>
      </c>
      <c r="P62" s="25">
        <v>297.3</v>
      </c>
      <c r="Q62" s="25">
        <v>35.700000000000003</v>
      </c>
      <c r="R62" s="25">
        <v>267.7</v>
      </c>
      <c r="S62" s="25">
        <v>34.9</v>
      </c>
      <c r="T62" s="25">
        <v>275.60000000000002</v>
      </c>
      <c r="U62" s="25">
        <v>36.1</v>
      </c>
      <c r="V62" s="25">
        <v>296.39999999999998</v>
      </c>
      <c r="W62" s="25">
        <v>38.9</v>
      </c>
    </row>
    <row r="63" spans="1:23" x14ac:dyDescent="0.2">
      <c r="A63" s="32">
        <v>2015</v>
      </c>
      <c r="B63" s="19">
        <v>151.5</v>
      </c>
      <c r="C63" s="19">
        <v>34.4</v>
      </c>
      <c r="D63" s="19">
        <v>160.19999999999999</v>
      </c>
      <c r="E63" s="19">
        <v>31.8</v>
      </c>
      <c r="F63" s="19">
        <v>129.9</v>
      </c>
      <c r="G63" s="19">
        <v>31.1</v>
      </c>
      <c r="H63" s="19">
        <v>138.69999999999999</v>
      </c>
      <c r="I63" s="19">
        <v>31.7</v>
      </c>
      <c r="J63" s="19">
        <v>171</v>
      </c>
      <c r="K63" s="19">
        <v>35.4</v>
      </c>
      <c r="L63" s="26"/>
      <c r="M63" s="32">
        <v>2015</v>
      </c>
      <c r="N63" s="25">
        <v>287</v>
      </c>
      <c r="O63" s="25">
        <v>40.6</v>
      </c>
      <c r="P63" s="25">
        <v>295.5</v>
      </c>
      <c r="Q63" s="25">
        <v>39.1</v>
      </c>
      <c r="R63" s="25">
        <v>265.60000000000002</v>
      </c>
      <c r="S63" s="25">
        <v>38.1</v>
      </c>
      <c r="T63" s="25">
        <v>275.7</v>
      </c>
      <c r="U63" s="25">
        <v>38</v>
      </c>
      <c r="V63" s="25">
        <v>297.5</v>
      </c>
      <c r="W63" s="25">
        <v>40.299999999999997</v>
      </c>
    </row>
    <row r="64" spans="1:23" x14ac:dyDescent="0.2">
      <c r="A64" s="32">
        <v>2017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26"/>
      <c r="M64" s="32">
        <v>2017</v>
      </c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1:23" x14ac:dyDescent="0.2">
      <c r="A65" s="32">
        <v>2019</v>
      </c>
      <c r="B65" s="30">
        <v>150.30000000000001</v>
      </c>
      <c r="C65" s="30">
        <v>35.6</v>
      </c>
      <c r="D65" s="17">
        <v>160.16999999999999</v>
      </c>
      <c r="E65" s="17">
        <v>32.549999999999997</v>
      </c>
      <c r="F65" s="17">
        <v>125.54</v>
      </c>
      <c r="G65" s="17">
        <v>31.68</v>
      </c>
      <c r="H65" s="17">
        <v>138.06</v>
      </c>
      <c r="I65" s="17">
        <v>32.43</v>
      </c>
      <c r="J65" s="17">
        <v>175.51</v>
      </c>
      <c r="K65" s="17">
        <v>38.67</v>
      </c>
      <c r="L65" s="26"/>
      <c r="M65" s="32">
        <v>2019</v>
      </c>
      <c r="N65" s="30">
        <v>285.5</v>
      </c>
      <c r="O65" s="30">
        <v>42.3</v>
      </c>
      <c r="P65" s="30">
        <v>295.60000000000002</v>
      </c>
      <c r="Q65" s="30">
        <v>39.700000000000003</v>
      </c>
      <c r="R65" s="30">
        <v>263.60000000000002</v>
      </c>
      <c r="S65" s="30">
        <v>40.1</v>
      </c>
      <c r="T65" s="30">
        <v>274.39999999999998</v>
      </c>
      <c r="U65" s="30">
        <v>41</v>
      </c>
      <c r="V65" s="30">
        <v>297.39999999999998</v>
      </c>
      <c r="W65" s="30">
        <v>43.2</v>
      </c>
    </row>
    <row r="66" spans="1:23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1:23" ht="19" x14ac:dyDescent="0.25">
      <c r="A67" s="29" t="s">
        <v>223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</row>
    <row r="68" spans="1:23" x14ac:dyDescent="0.2">
      <c r="A68" s="211" t="s">
        <v>224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</row>
    <row r="69" spans="1:23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32">
        <v>1971</v>
      </c>
      <c r="N69" s="25">
        <v>207.6</v>
      </c>
      <c r="O69" s="25">
        <v>42.1</v>
      </c>
      <c r="P69" s="25">
        <v>214</v>
      </c>
      <c r="Q69" s="25">
        <v>39.4</v>
      </c>
      <c r="R69" s="25">
        <v>170.1</v>
      </c>
      <c r="S69" s="25">
        <v>38.299999999999997</v>
      </c>
      <c r="T69" s="26"/>
      <c r="U69" s="26"/>
      <c r="V69" s="26"/>
      <c r="W69" s="26"/>
    </row>
    <row r="70" spans="1:23" x14ac:dyDescent="0.2">
      <c r="A70" s="25">
        <v>1973</v>
      </c>
      <c r="B70" s="19">
        <v>219</v>
      </c>
      <c r="C70" s="19">
        <v>36</v>
      </c>
      <c r="D70" s="19">
        <v>225</v>
      </c>
      <c r="E70" s="19">
        <v>34</v>
      </c>
      <c r="F70" s="19">
        <v>190</v>
      </c>
      <c r="G70" s="19">
        <v>34.5</v>
      </c>
      <c r="H70" s="17"/>
      <c r="I70" s="17"/>
      <c r="J70" s="17"/>
      <c r="K70" s="17"/>
      <c r="L70" s="26"/>
      <c r="M70" s="32">
        <v>1975</v>
      </c>
      <c r="N70" s="25">
        <v>210.04</v>
      </c>
      <c r="O70" s="25">
        <v>38.56</v>
      </c>
      <c r="P70" s="25">
        <v>216.6</v>
      </c>
      <c r="Q70" s="25">
        <v>36.1</v>
      </c>
      <c r="R70" s="25">
        <v>181.2</v>
      </c>
      <c r="S70" s="25">
        <v>35.799999999999997</v>
      </c>
      <c r="T70" s="25">
        <v>182.74</v>
      </c>
      <c r="U70" s="26">
        <v>36.82</v>
      </c>
      <c r="V70" s="26"/>
      <c r="W70" s="26"/>
    </row>
    <row r="71" spans="1:23" x14ac:dyDescent="0.2">
      <c r="A71" s="25">
        <v>1978</v>
      </c>
      <c r="B71" s="19">
        <v>218.6</v>
      </c>
      <c r="C71" s="19">
        <v>36</v>
      </c>
      <c r="D71" s="19">
        <v>224.1</v>
      </c>
      <c r="E71" s="19">
        <v>34</v>
      </c>
      <c r="F71" s="19">
        <v>192.4</v>
      </c>
      <c r="G71" s="19">
        <v>34.5</v>
      </c>
      <c r="H71" s="19">
        <v>202.9</v>
      </c>
      <c r="I71" s="19">
        <v>35.1</v>
      </c>
      <c r="J71" s="19">
        <v>229.3</v>
      </c>
      <c r="K71" s="19">
        <v>33.89</v>
      </c>
      <c r="L71" s="26"/>
      <c r="M71" s="32">
        <v>1980</v>
      </c>
      <c r="N71" s="25">
        <v>215</v>
      </c>
      <c r="O71" s="25">
        <v>37.9</v>
      </c>
      <c r="P71" s="25">
        <v>221.3</v>
      </c>
      <c r="Q71" s="25">
        <v>35.200000000000003</v>
      </c>
      <c r="R71" s="25">
        <v>189.3</v>
      </c>
      <c r="S71" s="25">
        <v>37.6</v>
      </c>
      <c r="T71" s="25">
        <v>190.2</v>
      </c>
      <c r="U71" s="25">
        <v>38.200000000000003</v>
      </c>
      <c r="V71" s="25">
        <v>224.6</v>
      </c>
      <c r="W71" s="25">
        <v>33.4</v>
      </c>
    </row>
    <row r="72" spans="1:23" x14ac:dyDescent="0.2">
      <c r="A72" s="25">
        <v>1982</v>
      </c>
      <c r="B72" s="19">
        <v>219</v>
      </c>
      <c r="C72" s="19">
        <v>34.799999999999997</v>
      </c>
      <c r="D72" s="19">
        <v>224</v>
      </c>
      <c r="E72" s="19">
        <v>32.799999999999997</v>
      </c>
      <c r="F72" s="19">
        <v>194.9</v>
      </c>
      <c r="G72" s="19">
        <v>33.700000000000003</v>
      </c>
      <c r="H72" s="19">
        <v>204</v>
      </c>
      <c r="I72" s="19">
        <v>32.799999999999997</v>
      </c>
      <c r="J72" s="19">
        <v>241.6</v>
      </c>
      <c r="K72" s="19">
        <v>35.4</v>
      </c>
      <c r="L72" s="26"/>
      <c r="M72" s="32">
        <v>1984</v>
      </c>
      <c r="N72" s="25">
        <v>211</v>
      </c>
      <c r="O72" s="25">
        <v>41.1</v>
      </c>
      <c r="P72" s="25">
        <v>218.2</v>
      </c>
      <c r="Q72" s="25">
        <v>38.799999999999997</v>
      </c>
      <c r="R72" s="25">
        <v>185.7</v>
      </c>
      <c r="S72" s="25">
        <v>38.9</v>
      </c>
      <c r="T72" s="25">
        <v>187.1</v>
      </c>
      <c r="U72" s="25">
        <v>39.200000000000003</v>
      </c>
      <c r="V72" s="25">
        <v>222.9</v>
      </c>
      <c r="W72" s="25">
        <v>39.6</v>
      </c>
    </row>
    <row r="73" spans="1:23" x14ac:dyDescent="0.2">
      <c r="A73" s="25">
        <v>1986</v>
      </c>
      <c r="B73" s="19">
        <v>221.7</v>
      </c>
      <c r="C73" s="19">
        <v>34</v>
      </c>
      <c r="D73" s="19">
        <v>226.9</v>
      </c>
      <c r="E73" s="19">
        <v>32.6</v>
      </c>
      <c r="F73" s="19">
        <v>201.6</v>
      </c>
      <c r="G73" s="19">
        <v>31.7</v>
      </c>
      <c r="H73" s="19">
        <v>205.4</v>
      </c>
      <c r="I73" s="19">
        <v>31.1</v>
      </c>
      <c r="J73" s="19">
        <v>234.5</v>
      </c>
      <c r="K73" s="19">
        <v>33.1</v>
      </c>
      <c r="L73" s="26"/>
      <c r="M73" s="32">
        <v>1988</v>
      </c>
      <c r="N73" s="25">
        <v>211.8</v>
      </c>
      <c r="O73" s="25">
        <v>41.2</v>
      </c>
      <c r="P73" s="25">
        <v>217.7</v>
      </c>
      <c r="Q73" s="25">
        <v>39.299999999999997</v>
      </c>
      <c r="R73" s="25">
        <v>188.5</v>
      </c>
      <c r="S73" s="25">
        <v>39.4</v>
      </c>
      <c r="T73" s="25">
        <v>193.7</v>
      </c>
      <c r="U73" s="25">
        <v>41.5</v>
      </c>
      <c r="V73" s="25">
        <v>234.5</v>
      </c>
      <c r="W73" s="25">
        <v>37.200000000000003</v>
      </c>
    </row>
    <row r="74" spans="1:23" x14ac:dyDescent="0.2">
      <c r="A74" s="25">
        <v>1990</v>
      </c>
      <c r="B74" s="19">
        <v>229.6</v>
      </c>
      <c r="C74" s="19">
        <v>32.9</v>
      </c>
      <c r="D74" s="19">
        <v>235.2</v>
      </c>
      <c r="E74" s="19">
        <v>31.2</v>
      </c>
      <c r="F74" s="19">
        <v>208.4</v>
      </c>
      <c r="G74" s="19">
        <v>31.5</v>
      </c>
      <c r="H74" s="19">
        <v>213.8</v>
      </c>
      <c r="I74" s="19">
        <v>30.3</v>
      </c>
      <c r="J74" s="19">
        <v>236.2</v>
      </c>
      <c r="K74" s="19">
        <v>31.9</v>
      </c>
      <c r="L74" s="26"/>
      <c r="M74" s="32">
        <v>1990</v>
      </c>
      <c r="N74" s="25">
        <v>209.2</v>
      </c>
      <c r="O74" s="25">
        <v>44.7</v>
      </c>
      <c r="P74" s="25">
        <v>217</v>
      </c>
      <c r="Q74" s="25">
        <v>42.9</v>
      </c>
      <c r="R74" s="25">
        <v>181.8</v>
      </c>
      <c r="S74" s="25">
        <v>41.7</v>
      </c>
      <c r="T74" s="25">
        <v>189.4</v>
      </c>
      <c r="U74" s="25">
        <v>39.700000000000003</v>
      </c>
      <c r="V74" s="25">
        <v>207</v>
      </c>
      <c r="W74" s="25">
        <v>40.5</v>
      </c>
    </row>
    <row r="75" spans="1:23" x14ac:dyDescent="0.2">
      <c r="A75" s="25">
        <v>1992</v>
      </c>
      <c r="B75" s="19">
        <v>229.6</v>
      </c>
      <c r="C75" s="19">
        <v>33.1</v>
      </c>
      <c r="D75" s="19">
        <v>235.1</v>
      </c>
      <c r="E75" s="19">
        <v>31</v>
      </c>
      <c r="F75" s="19">
        <v>208</v>
      </c>
      <c r="G75" s="19">
        <v>31.8</v>
      </c>
      <c r="H75" s="19">
        <v>211.9</v>
      </c>
      <c r="I75" s="19">
        <v>31.9</v>
      </c>
      <c r="J75" s="19">
        <v>242.5</v>
      </c>
      <c r="K75" s="19">
        <v>33.6</v>
      </c>
      <c r="L75" s="26"/>
      <c r="M75" s="32">
        <v>1992</v>
      </c>
      <c r="N75" s="25">
        <v>210.5</v>
      </c>
      <c r="O75" s="25">
        <v>40.299999999999997</v>
      </c>
      <c r="P75" s="25">
        <v>217.9</v>
      </c>
      <c r="Q75" s="25">
        <v>37.5</v>
      </c>
      <c r="R75" s="25">
        <v>184.5</v>
      </c>
      <c r="S75" s="25">
        <v>39.799999999999997</v>
      </c>
      <c r="T75" s="25">
        <v>191.7</v>
      </c>
      <c r="U75" s="25">
        <v>40.299999999999997</v>
      </c>
      <c r="V75" s="25">
        <v>212.2</v>
      </c>
      <c r="W75" s="25">
        <v>39.5</v>
      </c>
    </row>
    <row r="76" spans="1:23" x14ac:dyDescent="0.2">
      <c r="A76" s="25">
        <v>1994</v>
      </c>
      <c r="B76" s="19">
        <v>231.1</v>
      </c>
      <c r="C76" s="19">
        <v>33.200000000000003</v>
      </c>
      <c r="D76" s="19">
        <v>236.8</v>
      </c>
      <c r="E76" s="19">
        <v>31.4</v>
      </c>
      <c r="F76" s="19">
        <v>212.1</v>
      </c>
      <c r="G76" s="19">
        <v>30.8</v>
      </c>
      <c r="H76" s="19">
        <v>209.9</v>
      </c>
      <c r="I76" s="19">
        <v>30.7</v>
      </c>
      <c r="J76" s="19">
        <v>233.8</v>
      </c>
      <c r="K76" s="19">
        <v>36.799999999999997</v>
      </c>
      <c r="L76" s="26"/>
      <c r="M76" s="32">
        <v>1994</v>
      </c>
      <c r="N76" s="25">
        <v>211</v>
      </c>
      <c r="O76" s="25">
        <v>40.5</v>
      </c>
      <c r="P76" s="25">
        <v>218</v>
      </c>
      <c r="Q76" s="25">
        <v>37.4</v>
      </c>
      <c r="R76" s="25">
        <v>185.4</v>
      </c>
      <c r="S76" s="25">
        <v>40.6</v>
      </c>
      <c r="T76" s="25">
        <v>185.9</v>
      </c>
      <c r="U76" s="25">
        <v>41.4</v>
      </c>
      <c r="V76" s="25">
        <v>213</v>
      </c>
      <c r="W76" s="25">
        <v>41.9</v>
      </c>
    </row>
    <row r="77" spans="1:23" x14ac:dyDescent="0.2">
      <c r="A77" s="25">
        <v>1996</v>
      </c>
      <c r="B77" s="19">
        <v>231</v>
      </c>
      <c r="C77" s="19">
        <v>33.799999999999997</v>
      </c>
      <c r="D77" s="19">
        <v>236.9</v>
      </c>
      <c r="E77" s="19">
        <v>32.4</v>
      </c>
      <c r="F77" s="19">
        <v>211.6</v>
      </c>
      <c r="G77" s="19">
        <v>31.1</v>
      </c>
      <c r="H77" s="19">
        <v>214.7</v>
      </c>
      <c r="I77" s="19">
        <v>31.6</v>
      </c>
      <c r="J77" s="19">
        <v>234.9</v>
      </c>
      <c r="K77" s="19">
        <v>32.299999999999997</v>
      </c>
      <c r="L77" s="26"/>
      <c r="M77" s="32">
        <v>1996</v>
      </c>
      <c r="N77" s="25">
        <v>212.5</v>
      </c>
      <c r="O77" s="25">
        <v>39</v>
      </c>
      <c r="P77" s="25">
        <v>219.6</v>
      </c>
      <c r="Q77" s="25">
        <v>36.5</v>
      </c>
      <c r="R77" s="25">
        <v>190.9</v>
      </c>
      <c r="S77" s="25">
        <v>38.6</v>
      </c>
      <c r="T77" s="25">
        <v>194.8</v>
      </c>
      <c r="U77" s="25">
        <v>39.200000000000003</v>
      </c>
      <c r="V77" s="25">
        <v>215.8</v>
      </c>
      <c r="W77" s="25">
        <v>35.700000000000003</v>
      </c>
    </row>
    <row r="78" spans="1:23" x14ac:dyDescent="0.2">
      <c r="A78" s="25">
        <v>1999</v>
      </c>
      <c r="B78" s="19">
        <v>232</v>
      </c>
      <c r="C78" s="19">
        <v>34.1</v>
      </c>
      <c r="D78" s="19">
        <v>238.8</v>
      </c>
      <c r="E78" s="19">
        <v>31.8</v>
      </c>
      <c r="F78" s="19">
        <v>210.9</v>
      </c>
      <c r="G78" s="19">
        <v>33</v>
      </c>
      <c r="H78" s="19">
        <v>212.9</v>
      </c>
      <c r="I78" s="19">
        <v>29.9</v>
      </c>
      <c r="J78" s="19">
        <v>245.1</v>
      </c>
      <c r="K78" s="19">
        <v>32</v>
      </c>
      <c r="L78" s="26"/>
      <c r="M78" s="32">
        <v>1999</v>
      </c>
      <c r="N78" s="25">
        <v>211.7</v>
      </c>
      <c r="O78" s="25">
        <v>39.1</v>
      </c>
      <c r="P78" s="25">
        <v>221</v>
      </c>
      <c r="Q78" s="25">
        <v>35.6</v>
      </c>
      <c r="R78" s="25">
        <v>185.5</v>
      </c>
      <c r="S78" s="25">
        <v>37.9</v>
      </c>
      <c r="T78" s="25">
        <v>193</v>
      </c>
      <c r="U78" s="25">
        <v>36.700000000000003</v>
      </c>
      <c r="V78" s="25">
        <v>217.8</v>
      </c>
      <c r="W78" s="25">
        <v>40.6</v>
      </c>
    </row>
    <row r="79" spans="1:23" x14ac:dyDescent="0.2">
      <c r="A79" s="25">
        <v>2004</v>
      </c>
      <c r="B79" s="19">
        <v>241.2</v>
      </c>
      <c r="C79" s="19">
        <v>33.6</v>
      </c>
      <c r="D79" s="19">
        <v>247.4</v>
      </c>
      <c r="E79" s="19">
        <v>31.1</v>
      </c>
      <c r="F79" s="19">
        <v>223.9</v>
      </c>
      <c r="G79" s="19">
        <v>34.700000000000003</v>
      </c>
      <c r="H79" s="19">
        <v>229.9</v>
      </c>
      <c r="I79" s="19">
        <v>31.3</v>
      </c>
      <c r="J79" s="19">
        <v>261.89999999999998</v>
      </c>
      <c r="K79" s="19">
        <v>33.200000000000003</v>
      </c>
      <c r="L79" s="26"/>
      <c r="M79" s="32">
        <v>2004</v>
      </c>
      <c r="N79" s="25">
        <v>218.7</v>
      </c>
      <c r="O79" s="25">
        <v>38.9</v>
      </c>
      <c r="P79" s="25">
        <v>226.4</v>
      </c>
      <c r="Q79" s="25">
        <v>34.299999999999997</v>
      </c>
      <c r="R79" s="25">
        <v>199.6</v>
      </c>
      <c r="S79" s="25">
        <v>35.9</v>
      </c>
      <c r="T79" s="25">
        <v>205.1</v>
      </c>
      <c r="U79" s="25">
        <v>33.700000000000003</v>
      </c>
      <c r="V79" s="25">
        <v>233.6</v>
      </c>
      <c r="W79" s="25">
        <v>30.5</v>
      </c>
    </row>
    <row r="80" spans="1:23" x14ac:dyDescent="0.2">
      <c r="A80" s="25">
        <v>2008</v>
      </c>
      <c r="B80" s="19">
        <v>242.9</v>
      </c>
      <c r="C80" s="19">
        <v>34.200000000000003</v>
      </c>
      <c r="D80" s="19">
        <v>250.2</v>
      </c>
      <c r="E80" s="19">
        <v>30.8</v>
      </c>
      <c r="F80" s="19">
        <v>224.1</v>
      </c>
      <c r="G80" s="19">
        <v>36</v>
      </c>
      <c r="H80" s="19">
        <v>234</v>
      </c>
      <c r="I80" s="19">
        <v>32.799999999999997</v>
      </c>
      <c r="J80" s="19">
        <v>264.8</v>
      </c>
      <c r="K80" s="19">
        <v>33.799999999999997</v>
      </c>
      <c r="L80" s="26"/>
      <c r="M80" s="32">
        <v>2008</v>
      </c>
      <c r="N80" s="25">
        <v>220.1</v>
      </c>
      <c r="O80" s="25">
        <v>37.5</v>
      </c>
      <c r="P80" s="25">
        <v>227.9</v>
      </c>
      <c r="Q80" s="25">
        <v>34.700000000000003</v>
      </c>
      <c r="R80" s="25">
        <v>203.7</v>
      </c>
      <c r="S80" s="25">
        <v>38.200000000000003</v>
      </c>
      <c r="T80" s="25">
        <v>207.4</v>
      </c>
      <c r="U80" s="25">
        <v>36.6</v>
      </c>
      <c r="V80" s="25">
        <v>235.3</v>
      </c>
      <c r="W80" s="25">
        <v>34.4</v>
      </c>
    </row>
    <row r="81" spans="1:23" x14ac:dyDescent="0.2">
      <c r="A81" s="25">
        <v>2012</v>
      </c>
      <c r="B81" s="19">
        <v>244</v>
      </c>
      <c r="C81" s="19">
        <v>35.799999999999997</v>
      </c>
      <c r="D81" s="19">
        <v>251.5</v>
      </c>
      <c r="E81" s="19">
        <v>32.5</v>
      </c>
      <c r="F81" s="19">
        <v>226.3</v>
      </c>
      <c r="G81" s="19">
        <v>35.799999999999997</v>
      </c>
      <c r="H81" s="19">
        <v>234.3</v>
      </c>
      <c r="I81" s="19">
        <v>34.299999999999997</v>
      </c>
      <c r="J81" s="19">
        <v>265.39999999999998</v>
      </c>
      <c r="K81" s="19">
        <v>36.299999999999997</v>
      </c>
      <c r="L81" s="26"/>
      <c r="M81" s="32">
        <v>2012</v>
      </c>
      <c r="N81" s="25">
        <v>220.8</v>
      </c>
      <c r="O81" s="25">
        <v>37.700000000000003</v>
      </c>
      <c r="P81" s="25">
        <v>229</v>
      </c>
      <c r="Q81" s="25">
        <v>34.799999999999997</v>
      </c>
      <c r="R81" s="25">
        <v>206.5</v>
      </c>
      <c r="S81" s="25">
        <v>35.5</v>
      </c>
      <c r="T81" s="25">
        <v>207.6</v>
      </c>
      <c r="U81" s="25">
        <v>38.200000000000003</v>
      </c>
      <c r="V81" s="25">
        <v>239.9</v>
      </c>
      <c r="W81" s="25">
        <v>34.700000000000003</v>
      </c>
    </row>
    <row r="82" spans="1:23" x14ac:dyDescent="0.2">
      <c r="A82" s="25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26"/>
      <c r="M82" s="26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1:23" x14ac:dyDescent="0.2">
      <c r="A83" s="211" t="s">
        <v>225</v>
      </c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</row>
    <row r="84" spans="1:23" x14ac:dyDescent="0.2">
      <c r="A84" s="26">
        <v>1990</v>
      </c>
      <c r="B84" s="26">
        <v>213.07</v>
      </c>
      <c r="C84" s="26">
        <v>31.79</v>
      </c>
      <c r="D84" s="26">
        <v>219.81</v>
      </c>
      <c r="E84" s="26">
        <v>29.25</v>
      </c>
      <c r="F84" s="26">
        <v>187.54</v>
      </c>
      <c r="G84" s="26">
        <v>28.35</v>
      </c>
      <c r="H84" s="26">
        <v>200.29</v>
      </c>
      <c r="I84" s="26">
        <v>29.77</v>
      </c>
      <c r="J84" s="26">
        <v>224.67</v>
      </c>
      <c r="K84" s="26">
        <v>31.65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</row>
    <row r="85" spans="1:23" x14ac:dyDescent="0.2">
      <c r="A85" s="26">
        <v>1992</v>
      </c>
      <c r="B85" s="26">
        <v>219.71</v>
      </c>
      <c r="C85" s="26">
        <v>31.7</v>
      </c>
      <c r="D85" s="26">
        <v>227.31</v>
      </c>
      <c r="E85" s="26">
        <v>28.49</v>
      </c>
      <c r="F85" s="26">
        <v>192.79</v>
      </c>
      <c r="G85" s="26">
        <v>28.36</v>
      </c>
      <c r="H85" s="26">
        <v>202.39</v>
      </c>
      <c r="I85" s="26">
        <v>29.27</v>
      </c>
      <c r="J85" s="26">
        <v>231.23</v>
      </c>
      <c r="K85" s="26">
        <v>30.91</v>
      </c>
      <c r="L85" s="26"/>
      <c r="M85" s="33">
        <v>1992</v>
      </c>
      <c r="N85" s="31">
        <v>216.74</v>
      </c>
      <c r="O85" s="31">
        <v>35.57</v>
      </c>
      <c r="P85" s="31">
        <v>224.28</v>
      </c>
      <c r="Q85" s="31">
        <v>32.68</v>
      </c>
      <c r="R85" s="31">
        <v>191.98</v>
      </c>
      <c r="S85" s="31">
        <v>34.049999999999997</v>
      </c>
      <c r="T85" s="31">
        <v>196.8</v>
      </c>
      <c r="U85" s="31">
        <v>35.6</v>
      </c>
      <c r="V85" s="31">
        <v>215.96</v>
      </c>
      <c r="W85" s="31">
        <v>29.93</v>
      </c>
    </row>
    <row r="86" spans="1:23" x14ac:dyDescent="0.2">
      <c r="A86" s="26">
        <v>1996</v>
      </c>
      <c r="B86" s="26">
        <v>223.5</v>
      </c>
      <c r="C86" s="26">
        <v>30.84</v>
      </c>
      <c r="D86" s="26">
        <v>232.09</v>
      </c>
      <c r="E86" s="26">
        <v>27.46</v>
      </c>
      <c r="F86" s="26">
        <v>197.84</v>
      </c>
      <c r="G86" s="26">
        <v>26.73</v>
      </c>
      <c r="H86" s="26">
        <v>207.47</v>
      </c>
      <c r="I86" s="26">
        <v>27.86</v>
      </c>
      <c r="J86" s="26">
        <v>228.68</v>
      </c>
      <c r="K86" s="26">
        <v>33.020000000000003</v>
      </c>
      <c r="L86" s="26"/>
      <c r="M86" s="33">
        <v>1994</v>
      </c>
      <c r="N86" s="31">
        <v>214.26</v>
      </c>
      <c r="O86" s="31">
        <v>40.58</v>
      </c>
      <c r="P86" s="31">
        <v>223.53</v>
      </c>
      <c r="Q86" s="31">
        <v>35.92</v>
      </c>
      <c r="R86" s="31">
        <v>185.3</v>
      </c>
      <c r="S86" s="31">
        <v>39.26</v>
      </c>
      <c r="T86" s="31">
        <v>188.43</v>
      </c>
      <c r="U86" s="31">
        <v>43.05</v>
      </c>
      <c r="V86" s="31">
        <v>219.5</v>
      </c>
      <c r="W86" s="31">
        <v>41.55</v>
      </c>
    </row>
    <row r="87" spans="1:23" x14ac:dyDescent="0.2">
      <c r="A87" s="26">
        <v>1998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33">
        <v>1998</v>
      </c>
      <c r="N87" s="31">
        <v>214.77</v>
      </c>
      <c r="O87" s="31">
        <v>38.840000000000003</v>
      </c>
      <c r="P87" s="31">
        <v>224.72</v>
      </c>
      <c r="Q87" s="31">
        <v>34.76</v>
      </c>
      <c r="R87" s="31">
        <v>192.91</v>
      </c>
      <c r="S87" s="31">
        <v>36.22</v>
      </c>
      <c r="T87" s="31">
        <v>192.59</v>
      </c>
      <c r="U87" s="31">
        <v>39.69</v>
      </c>
      <c r="V87" s="31">
        <v>214.56</v>
      </c>
      <c r="W87" s="31">
        <v>41.8</v>
      </c>
    </row>
    <row r="88" spans="1:23" x14ac:dyDescent="0.2">
      <c r="A88" s="26">
        <v>2000</v>
      </c>
      <c r="B88" s="26">
        <v>225.58</v>
      </c>
      <c r="C88" s="26">
        <v>31.26</v>
      </c>
      <c r="D88" s="30">
        <v>234.38</v>
      </c>
      <c r="E88" s="30">
        <v>27.77</v>
      </c>
      <c r="F88" s="30">
        <v>203.41</v>
      </c>
      <c r="G88" s="30">
        <v>28.09</v>
      </c>
      <c r="H88" s="30">
        <v>207.72</v>
      </c>
      <c r="I88" s="30">
        <v>28.47</v>
      </c>
      <c r="J88" s="30"/>
      <c r="K88" s="30"/>
      <c r="L88" s="26"/>
      <c r="M88" s="33">
        <v>2000</v>
      </c>
      <c r="N88" s="26">
        <v>213.36</v>
      </c>
      <c r="O88" s="26">
        <v>41.58</v>
      </c>
      <c r="P88" s="26">
        <v>224.27</v>
      </c>
      <c r="Q88" s="26">
        <v>36.24</v>
      </c>
      <c r="R88" s="26">
        <v>190.2</v>
      </c>
      <c r="S88" s="26">
        <v>40.58</v>
      </c>
      <c r="T88" s="26">
        <v>189.52</v>
      </c>
      <c r="U88" s="26">
        <v>44.03</v>
      </c>
      <c r="V88" s="26">
        <v>224.69</v>
      </c>
      <c r="W88" s="26">
        <v>41.84</v>
      </c>
    </row>
    <row r="89" spans="1:23" x14ac:dyDescent="0.2">
      <c r="A89" s="26">
        <v>2003</v>
      </c>
      <c r="B89" s="26">
        <v>234.93</v>
      </c>
      <c r="C89" s="26">
        <v>28.39</v>
      </c>
      <c r="D89" s="30">
        <v>243.4</v>
      </c>
      <c r="E89" s="30">
        <v>25.36</v>
      </c>
      <c r="F89" s="30">
        <v>216.11</v>
      </c>
      <c r="G89" s="30">
        <v>25.86</v>
      </c>
      <c r="H89" s="30">
        <v>221.87</v>
      </c>
      <c r="I89" s="30">
        <v>26.63</v>
      </c>
      <c r="J89" s="30">
        <v>246.4</v>
      </c>
      <c r="K89" s="30">
        <v>28.46</v>
      </c>
      <c r="L89" s="26"/>
      <c r="M89" s="33">
        <v>2003</v>
      </c>
      <c r="N89" s="26">
        <v>218.24</v>
      </c>
      <c r="O89" s="26">
        <v>37.159999999999997</v>
      </c>
      <c r="P89" s="26">
        <v>228.58</v>
      </c>
      <c r="Q89" s="26">
        <v>33.340000000000003</v>
      </c>
      <c r="R89" s="26">
        <v>197.95</v>
      </c>
      <c r="S89" s="26">
        <v>35.54</v>
      </c>
      <c r="T89" s="26">
        <v>200.49</v>
      </c>
      <c r="U89" s="26">
        <v>36.619999999999997</v>
      </c>
      <c r="V89" s="26">
        <v>225.83</v>
      </c>
      <c r="W89" s="26">
        <v>36.49</v>
      </c>
    </row>
    <row r="90" spans="1:23" x14ac:dyDescent="0.2">
      <c r="A90" s="26">
        <v>2005</v>
      </c>
      <c r="B90" s="26">
        <v>237.87</v>
      </c>
      <c r="C90" s="26">
        <v>28.41</v>
      </c>
      <c r="D90" s="30">
        <v>246.09</v>
      </c>
      <c r="E90" s="30">
        <v>25.3</v>
      </c>
      <c r="F90" s="30">
        <v>219.85</v>
      </c>
      <c r="G90" s="30">
        <v>26.21</v>
      </c>
      <c r="H90" s="30">
        <v>225.6</v>
      </c>
      <c r="I90" s="30">
        <v>27.06</v>
      </c>
      <c r="J90" s="30">
        <v>251.02</v>
      </c>
      <c r="K90" s="30">
        <v>28.78</v>
      </c>
      <c r="L90" s="26"/>
      <c r="M90" s="33">
        <v>2005</v>
      </c>
      <c r="N90" s="26">
        <v>218.98</v>
      </c>
      <c r="O90" s="26">
        <v>36.130000000000003</v>
      </c>
      <c r="P90" s="26">
        <v>228.93</v>
      </c>
      <c r="Q90" s="26">
        <v>32.57</v>
      </c>
      <c r="R90" s="26">
        <v>199.83</v>
      </c>
      <c r="S90" s="26">
        <v>34.06</v>
      </c>
      <c r="T90" s="26">
        <v>202.54</v>
      </c>
      <c r="U90" s="26">
        <v>35.590000000000003</v>
      </c>
      <c r="V90" s="26">
        <v>228.64</v>
      </c>
      <c r="W90" s="26">
        <v>35.81</v>
      </c>
    </row>
    <row r="91" spans="1:23" x14ac:dyDescent="0.2">
      <c r="A91" s="26">
        <v>2007</v>
      </c>
      <c r="B91" s="26">
        <v>239.72</v>
      </c>
      <c r="C91" s="26">
        <v>28.63</v>
      </c>
      <c r="D91" s="30">
        <v>248.12</v>
      </c>
      <c r="E91" s="30">
        <v>25.02</v>
      </c>
      <c r="F91" s="30">
        <v>222.2</v>
      </c>
      <c r="G91" s="30">
        <v>26.69</v>
      </c>
      <c r="H91" s="30">
        <v>226.91</v>
      </c>
      <c r="I91" s="30">
        <v>28.21</v>
      </c>
      <c r="J91" s="30">
        <v>253.37</v>
      </c>
      <c r="K91" s="30">
        <v>28.82</v>
      </c>
      <c r="L91" s="26"/>
      <c r="M91" s="33">
        <v>2007</v>
      </c>
      <c r="N91" s="26">
        <v>220.99</v>
      </c>
      <c r="O91" s="26">
        <v>35.729999999999997</v>
      </c>
      <c r="P91" s="26">
        <v>230.54</v>
      </c>
      <c r="Q91" s="26">
        <v>32.03</v>
      </c>
      <c r="R91" s="26">
        <v>203.4</v>
      </c>
      <c r="S91" s="26">
        <v>33.26</v>
      </c>
      <c r="T91" s="26">
        <v>204.72</v>
      </c>
      <c r="U91" s="26">
        <v>36.47</v>
      </c>
      <c r="V91" s="26">
        <v>232.11</v>
      </c>
      <c r="W91" s="26">
        <v>35.43</v>
      </c>
    </row>
    <row r="92" spans="1:23" x14ac:dyDescent="0.2">
      <c r="A92" s="26">
        <v>2009</v>
      </c>
      <c r="B92" s="26">
        <v>239.67</v>
      </c>
      <c r="C92" s="26">
        <v>28.72</v>
      </c>
      <c r="D92" s="30">
        <v>248.06</v>
      </c>
      <c r="E92" s="30">
        <v>25.52</v>
      </c>
      <c r="F92" s="30">
        <v>222.32</v>
      </c>
      <c r="G92" s="30">
        <v>26.84</v>
      </c>
      <c r="H92" s="30">
        <v>227.49</v>
      </c>
      <c r="I92" s="30">
        <v>27.16</v>
      </c>
      <c r="J92" s="30">
        <v>254.8</v>
      </c>
      <c r="K92" s="30">
        <v>29.1</v>
      </c>
      <c r="L92" s="26"/>
      <c r="M92" s="33">
        <v>2009</v>
      </c>
      <c r="N92" s="26">
        <v>220.94</v>
      </c>
      <c r="O92" s="26">
        <v>35.479999999999997</v>
      </c>
      <c r="P92" s="26">
        <v>230.29</v>
      </c>
      <c r="Q92" s="26">
        <v>31.86</v>
      </c>
      <c r="R92" s="26">
        <v>204.51</v>
      </c>
      <c r="S92" s="26">
        <v>33.47</v>
      </c>
      <c r="T92" s="26">
        <v>205.09</v>
      </c>
      <c r="U92" s="26">
        <v>35.450000000000003</v>
      </c>
      <c r="V92" s="26">
        <v>234.84</v>
      </c>
      <c r="W92" s="26">
        <v>35.200000000000003</v>
      </c>
    </row>
    <row r="93" spans="1:23" x14ac:dyDescent="0.2">
      <c r="A93" s="25">
        <v>2011</v>
      </c>
      <c r="B93" s="19">
        <v>240.7</v>
      </c>
      <c r="C93" s="19">
        <v>29</v>
      </c>
      <c r="D93" s="19">
        <v>249</v>
      </c>
      <c r="E93" s="19">
        <v>25.9</v>
      </c>
      <c r="F93" s="19">
        <v>223.9</v>
      </c>
      <c r="G93" s="19">
        <v>26.7</v>
      </c>
      <c r="H93" s="19">
        <v>229.1</v>
      </c>
      <c r="I93" s="19">
        <v>27.4</v>
      </c>
      <c r="J93" s="19">
        <v>257.39999999999998</v>
      </c>
      <c r="K93" s="19">
        <v>29.32</v>
      </c>
      <c r="L93" s="26"/>
      <c r="M93" s="32">
        <v>2011</v>
      </c>
      <c r="N93" s="25">
        <v>221.2</v>
      </c>
      <c r="O93" s="25">
        <v>35.9</v>
      </c>
      <c r="P93" s="25">
        <v>230.7</v>
      </c>
      <c r="Q93" s="25">
        <v>32.299999999999997</v>
      </c>
      <c r="R93" s="25">
        <v>205.3</v>
      </c>
      <c r="S93" s="25">
        <v>34.1</v>
      </c>
      <c r="T93" s="25">
        <v>206.3</v>
      </c>
      <c r="U93" s="25">
        <v>35.700000000000003</v>
      </c>
      <c r="V93" s="25">
        <v>235.9</v>
      </c>
      <c r="W93" s="25">
        <v>35.700000000000003</v>
      </c>
    </row>
    <row r="94" spans="1:23" x14ac:dyDescent="0.2">
      <c r="A94" s="25">
        <v>2013</v>
      </c>
      <c r="B94" s="19">
        <v>241.6</v>
      </c>
      <c r="C94" s="19">
        <v>29.6</v>
      </c>
      <c r="D94" s="19">
        <v>250</v>
      </c>
      <c r="E94" s="19">
        <v>26.5</v>
      </c>
      <c r="F94" s="19">
        <v>224.3</v>
      </c>
      <c r="G94" s="19">
        <v>27.1</v>
      </c>
      <c r="H94" s="19">
        <v>230.7</v>
      </c>
      <c r="I94" s="19">
        <v>28.1</v>
      </c>
      <c r="J94" s="19">
        <v>259.3</v>
      </c>
      <c r="K94" s="19">
        <v>30.38</v>
      </c>
      <c r="L94" s="26"/>
      <c r="M94" s="32">
        <v>2013</v>
      </c>
      <c r="N94" s="25">
        <v>221.8</v>
      </c>
      <c r="O94" s="25">
        <v>36.9</v>
      </c>
      <c r="P94" s="25">
        <v>231.8</v>
      </c>
      <c r="Q94" s="25">
        <v>32.799999999999997</v>
      </c>
      <c r="R94" s="25">
        <v>205.7</v>
      </c>
      <c r="S94" s="25">
        <v>35.200000000000003</v>
      </c>
      <c r="T94" s="25">
        <v>207.2</v>
      </c>
      <c r="U94" s="25">
        <v>37</v>
      </c>
      <c r="V94" s="25">
        <v>236.8</v>
      </c>
      <c r="W94" s="25">
        <v>37.299999999999997</v>
      </c>
    </row>
    <row r="95" spans="1:23" x14ac:dyDescent="0.2">
      <c r="A95" s="25">
        <v>2015</v>
      </c>
      <c r="B95" s="19">
        <v>240.4</v>
      </c>
      <c r="C95" s="19">
        <v>29.8</v>
      </c>
      <c r="D95" s="19">
        <v>248.3</v>
      </c>
      <c r="E95" s="19">
        <v>26.8</v>
      </c>
      <c r="F95" s="19">
        <v>224</v>
      </c>
      <c r="G95" s="19">
        <v>27.7</v>
      </c>
      <c r="H95" s="19">
        <v>230.3</v>
      </c>
      <c r="I95" s="19">
        <v>28.5</v>
      </c>
      <c r="J95" s="19">
        <v>259.3</v>
      </c>
      <c r="K95" s="19">
        <v>30.68</v>
      </c>
      <c r="L95" s="26"/>
      <c r="M95" s="32">
        <v>2015</v>
      </c>
      <c r="N95" s="25">
        <v>222.5</v>
      </c>
      <c r="O95" s="25">
        <v>36.9</v>
      </c>
      <c r="P95" s="25">
        <v>232.4</v>
      </c>
      <c r="Q95" s="25">
        <v>32.700000000000003</v>
      </c>
      <c r="R95" s="25">
        <v>206.3</v>
      </c>
      <c r="S95" s="25">
        <v>35.4</v>
      </c>
      <c r="T95" s="25">
        <v>208.5</v>
      </c>
      <c r="U95" s="25">
        <v>37.4</v>
      </c>
      <c r="V95" s="25">
        <v>240.6</v>
      </c>
      <c r="W95" s="25">
        <v>35.299999999999997</v>
      </c>
    </row>
    <row r="96" spans="1:23" x14ac:dyDescent="0.2">
      <c r="A96" s="25">
        <v>2017</v>
      </c>
      <c r="B96" s="19">
        <v>239.7</v>
      </c>
      <c r="C96" s="19">
        <v>31.5</v>
      </c>
      <c r="D96" s="19">
        <v>248.2</v>
      </c>
      <c r="E96" s="19">
        <v>28.7</v>
      </c>
      <c r="F96" s="19">
        <v>223</v>
      </c>
      <c r="G96" s="19">
        <v>29.3</v>
      </c>
      <c r="H96" s="19">
        <v>229.4</v>
      </c>
      <c r="I96" s="19">
        <v>30</v>
      </c>
      <c r="J96" s="19">
        <v>260.10000000000002</v>
      </c>
      <c r="K96" s="19">
        <v>31.36</v>
      </c>
      <c r="L96" s="26"/>
      <c r="M96" s="32">
        <v>2017</v>
      </c>
      <c r="N96" s="25">
        <v>221.9</v>
      </c>
      <c r="O96" s="25">
        <v>37.9</v>
      </c>
      <c r="P96" s="25">
        <v>231.8</v>
      </c>
      <c r="Q96" s="25">
        <v>34.299999999999997</v>
      </c>
      <c r="R96" s="25">
        <v>206.2</v>
      </c>
      <c r="S96" s="25">
        <v>36.5</v>
      </c>
      <c r="T96" s="25">
        <v>208.7</v>
      </c>
      <c r="U96" s="25">
        <v>37.6</v>
      </c>
      <c r="V96" s="25">
        <v>240.9</v>
      </c>
      <c r="W96" s="25">
        <v>35.700000000000003</v>
      </c>
    </row>
    <row r="97" spans="1:23" x14ac:dyDescent="0.2">
      <c r="A97" s="25">
        <v>2019</v>
      </c>
      <c r="B97" s="19">
        <v>240.5</v>
      </c>
      <c r="C97" s="19">
        <v>31.8</v>
      </c>
      <c r="D97" s="19">
        <v>248.9</v>
      </c>
      <c r="E97" s="19">
        <v>29.1</v>
      </c>
      <c r="F97" s="19">
        <v>224.2</v>
      </c>
      <c r="G97" s="19">
        <v>29.8</v>
      </c>
      <c r="H97" s="19">
        <v>230.8</v>
      </c>
      <c r="I97" s="19">
        <v>29.9</v>
      </c>
      <c r="J97" s="19">
        <v>262.7</v>
      </c>
      <c r="K97" s="19">
        <v>31.74</v>
      </c>
      <c r="L97" s="26"/>
      <c r="M97" s="32">
        <v>2019</v>
      </c>
      <c r="N97" s="25">
        <v>220.5</v>
      </c>
      <c r="O97" s="25">
        <v>38.5</v>
      </c>
      <c r="P97" s="25">
        <v>230.2</v>
      </c>
      <c r="Q97" s="25">
        <v>35.299999999999997</v>
      </c>
      <c r="R97" s="25">
        <v>203.5</v>
      </c>
      <c r="S97" s="25">
        <v>37.4</v>
      </c>
      <c r="T97" s="25">
        <v>208.8</v>
      </c>
      <c r="U97" s="25">
        <v>38.1</v>
      </c>
      <c r="V97" s="25">
        <v>239.2</v>
      </c>
      <c r="W97" s="25">
        <v>36.9</v>
      </c>
    </row>
  </sheetData>
  <mergeCells count="18">
    <mergeCell ref="A68:W68"/>
    <mergeCell ref="A83:W83"/>
    <mergeCell ref="T2:U2"/>
    <mergeCell ref="V2:W2"/>
    <mergeCell ref="A6:W6"/>
    <mergeCell ref="A21:W21"/>
    <mergeCell ref="A37:W37"/>
    <mergeCell ref="A52:W52"/>
    <mergeCell ref="A1:K1"/>
    <mergeCell ref="M1:W1"/>
    <mergeCell ref="B2:C2"/>
    <mergeCell ref="D2:E2"/>
    <mergeCell ref="F2:G2"/>
    <mergeCell ref="H2:I2"/>
    <mergeCell ref="J2:K2"/>
    <mergeCell ref="N2:O2"/>
    <mergeCell ref="P2:Q2"/>
    <mergeCell ref="R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 of g-loaded Studies</vt:lpstr>
      <vt:lpstr>Inventory of M&amp;R Studies</vt:lpstr>
      <vt:lpstr>Detailed NAEP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Murray</dc:creator>
  <cp:lastModifiedBy>Charles Murray</cp:lastModifiedBy>
  <dcterms:created xsi:type="dcterms:W3CDTF">2021-05-10T10:43:37Z</dcterms:created>
  <dcterms:modified xsi:type="dcterms:W3CDTF">2021-06-14T16:21:14Z</dcterms:modified>
</cp:coreProperties>
</file>